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SAŽETAK" sheetId="1" state="visible" r:id="rId2"/>
    <sheet name=" Račun prihoda i rashoda" sheetId="2" state="visible" r:id="rId3"/>
    <sheet name="Rashodi prema funkcijskoj kl" sheetId="3" state="visible" r:id="rId4"/>
    <sheet name="Račun financiranja" sheetId="4" state="visible" r:id="rId5"/>
    <sheet name="POSEBNI DIO" sheetId="5" state="visible" r:id="rId6"/>
    <sheet name="List2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<sst xmlns="http://schemas.openxmlformats.org/spreadsheetml/2006/main" count="229" uniqueCount="102">
  <si>
    <t xml:space="preserve">FINANCIJSKI PLAN  KNJIŽNICE "NIKOLA ZRINSKI" ČAKOVEC ZA 2023. I PROJEKCIJA ZA 2024. I 2025. GODINU</t>
  </si>
  <si>
    <t xml:space="preserve">I. OPĆI DIO</t>
  </si>
  <si>
    <t xml:space="preserve">A) SAŽETAK RAČUNA PRIHODA I RASHODA</t>
  </si>
  <si>
    <t xml:space="preserve">EUR/KN*</t>
  </si>
  <si>
    <t xml:space="preserve">Izvršenje 2021.u kunama</t>
  </si>
  <si>
    <t xml:space="preserve">Izvršenje 2021.u eurima</t>
  </si>
  <si>
    <t xml:space="preserve">Plan 2022. u kunama</t>
  </si>
  <si>
    <t xml:space="preserve">Plan 2022. u eurima</t>
  </si>
  <si>
    <t xml:space="preserve">Plan za 2023.</t>
  </si>
  <si>
    <t xml:space="preserve">Projekcija 
za 2024.</t>
  </si>
  <si>
    <t xml:space="preserve">Projekcija 
za 2025.</t>
  </si>
  <si>
    <t xml:space="preserve">PRIHODI UKUPNO</t>
  </si>
  <si>
    <t xml:space="preserve">PRIHODI POSLOVANJA</t>
  </si>
  <si>
    <t xml:space="preserve">PRIHODI OD PRODAJE NEFINANCIJSKE IMOVINE</t>
  </si>
  <si>
    <t xml:space="preserve">RASHODI UKUPNO</t>
  </si>
  <si>
    <t xml:space="preserve">RASHODI  POSLOVANJA</t>
  </si>
  <si>
    <t xml:space="preserve">RASHODI ZA NABAVU NEFINANCIJSKE IMOVINE</t>
  </si>
  <si>
    <t xml:space="preserve">RAZLIKA - VIŠAK / MANJAK</t>
  </si>
  <si>
    <t xml:space="preserve">B) SAŽETAK RAČUNA FINANCIRANJA</t>
  </si>
  <si>
    <t xml:space="preserve">Izvršenje 2021.</t>
  </si>
  <si>
    <t xml:space="preserve">Plan 2022.</t>
  </si>
  <si>
    <t xml:space="preserve">PRIMICI OD FINANCIJSKE IMOVINE I ZADUŽIVANJA</t>
  </si>
  <si>
    <t xml:space="preserve">IZDACI ZA FINANCIJSKU IMOVINU I OTPLATE ZAJMOVA</t>
  </si>
  <si>
    <t xml:space="preserve">NETO FINANCIRANJE</t>
  </si>
  <si>
    <t xml:space="preserve">C) PRENESENI VIŠAK ILI PRENESENI MANJAK I VIŠEGODIŠNJI PLAN URAVNOTEŽENJA</t>
  </si>
  <si>
    <t xml:space="preserve">UKUPAN DONOS VIŠKA / MANJKA IZ PRETHODNE(IH) GODINE***</t>
  </si>
  <si>
    <t xml:space="preserve">VIŠAK / MANJAK IZ PRETHODNE(IH) GODINE KOJI ĆE SE RASPOREDITI / POKRITI</t>
  </si>
  <si>
    <t xml:space="preserve">VIŠAK / MANJAK + NETO FINANCIRANJE</t>
  </si>
  <si>
    <r>
      <rPr>
        <b val="true"/>
        <i val="true"/>
        <sz val="9"/>
        <color rgb="FF000000"/>
        <rFont val="Arial"/>
        <family val="2"/>
        <charset val="238"/>
      </rP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 val="true"/>
        <i val="true"/>
        <u val="single"/>
        <sz val="9"/>
        <color rgb="FF000000"/>
        <rFont val="Arial"/>
        <family val="2"/>
        <charset val="238"/>
      </rPr>
      <t xml:space="preserve">u kunama i u eurima</t>
    </r>
    <r>
      <rPr>
        <b val="true"/>
        <i val="true"/>
        <sz val="9"/>
        <color rgb="FF000000"/>
        <rFont val="Arial"/>
        <family val="2"/>
        <charset val="238"/>
      </rPr>
      <t xml:space="preserve">.</t>
    </r>
  </si>
  <si>
    <t xml:space="preserve">** Napomena: Iznosi u stupcima Izvršenje 2021. i Plan 2022. preračunavaju se iz kuna u eure prema fiksnom tečaju konverzije (1 EUR=7,53450 kuna) i po pravilima za preračunavanje i zaokruživanje.</t>
  </si>
  <si>
    <t xml:space="preserve"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</si>
  <si>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 xml:space="preserve">FINANCIJSKI PLAN KNJIŽNICE  "NIKOLA ZRINSKI" ČAKOVEC
ZA 2023. I PROJEKCIJA ZA 2024. I 2025. GODINU</t>
  </si>
  <si>
    <t xml:space="preserve">A. RAČUN PRIHODA I RASHODA </t>
  </si>
  <si>
    <t xml:space="preserve">U eurima</t>
  </si>
  <si>
    <t xml:space="preserve">Razred</t>
  </si>
  <si>
    <t xml:space="preserve">Skupina</t>
  </si>
  <si>
    <t xml:space="preserve">Izvor</t>
  </si>
  <si>
    <t xml:space="preserve">Naziv prihoda</t>
  </si>
  <si>
    <t xml:space="preserve">Prihodi poslovanja</t>
  </si>
  <si>
    <t xml:space="preserve">Pomoći iz inozemstva i od subjekata unutar općeg proračuna</t>
  </si>
  <si>
    <t xml:space="preserve">Ostale pomoći</t>
  </si>
  <si>
    <t xml:space="preserve">Pomoći EU</t>
  </si>
  <si>
    <t xml:space="preserve">Opći prihodi i primici</t>
  </si>
  <si>
    <t xml:space="preserve">Prihodi od imovine</t>
  </si>
  <si>
    <t xml:space="preserve">Vlastiti prihodi</t>
  </si>
  <si>
    <t xml:space="preserve">Prihodi od upravnih i administrativnih pristojbi, pristojbi po posebnim propisima i naknada</t>
  </si>
  <si>
    <t xml:space="preserve">Prihodi za posebne namjene</t>
  </si>
  <si>
    <t xml:space="preserve">Prihodi od prodaje proizvoda i robe te pruženih usluga, prihodi od donacija te povrati po protestiranim jamstvima</t>
  </si>
  <si>
    <t xml:space="preserve">Donacije</t>
  </si>
  <si>
    <t xml:space="preserve">Prihodi iz nadležnog proračuna i od HZZO-a temeljem ugovornih obveza</t>
  </si>
  <si>
    <t xml:space="preserve">Kazne, upravne mjere i ostali prihodi</t>
  </si>
  <si>
    <t xml:space="preserve">Prihodi od prodaje nefinancijske imovine</t>
  </si>
  <si>
    <t xml:space="preserve">Prihodi od prodaje proizvedene dugotrajne imovine</t>
  </si>
  <si>
    <t xml:space="preserve">Rezultat poslovanja</t>
  </si>
  <si>
    <t xml:space="preserve">SVEUKUPNO</t>
  </si>
  <si>
    <t xml:space="preserve">RASHODI POSLOVANJA</t>
  </si>
  <si>
    <t xml:space="preserve">Naziv rashoda</t>
  </si>
  <si>
    <t xml:space="preserve">Rashodi poslovanja</t>
  </si>
  <si>
    <t xml:space="preserve">Rashodi za zaposlene</t>
  </si>
  <si>
    <t xml:space="preserve">Materijalni rashodi</t>
  </si>
  <si>
    <t xml:space="preserve">Financijski rashodi</t>
  </si>
  <si>
    <t xml:space="preserve">Rashodi za nabavu nefinanijske imovine</t>
  </si>
  <si>
    <t xml:space="preserve">Rashodi za nabavu proizvedene dugotrajne imovine</t>
  </si>
  <si>
    <t xml:space="preserve">Rashodi za dodatna ulaganja na nefinancijskoj imovini</t>
  </si>
  <si>
    <t xml:space="preserve">FINANCIJSKI PLAN KNJIŽNICE "NIKOLA ZRINSKI" ČAKOVEC
ZA 2023. I PROJEKCIJA ZA 2024. I 2025. GODINU</t>
  </si>
  <si>
    <t xml:space="preserve">RASHODI PREMA FUNKCIJSKOJ KLASIFIKACIJI</t>
  </si>
  <si>
    <t xml:space="preserve">(u eurima)</t>
  </si>
  <si>
    <t xml:space="preserve">BROJČANA OZNAKA I NAZIV</t>
  </si>
  <si>
    <t xml:space="preserve">UKUPNI RASHODI</t>
  </si>
  <si>
    <t xml:space="preserve">08 Rekracija, kultura i religija</t>
  </si>
  <si>
    <t xml:space="preserve">082 Službe kulture</t>
  </si>
  <si>
    <t xml:space="preserve">FINANCIJSKI PLAN KNJIŽNICE "NIKOLA ZRINSKI" ČAKOVEC 
ZA 2023. I PROJEKCIJA ZA 2024. I 2025. GODINU</t>
  </si>
  <si>
    <t xml:space="preserve">B. RAČUN FINANCIRANJA</t>
  </si>
  <si>
    <t xml:space="preserve">Naziv</t>
  </si>
  <si>
    <t xml:space="preserve">Primici od financijske imovine i zaduživanja</t>
  </si>
  <si>
    <t xml:space="preserve">Primici od zaduživanja</t>
  </si>
  <si>
    <t xml:space="preserve">Namjenski primici od zaduživanja</t>
  </si>
  <si>
    <t xml:space="preserve">Izdaci za financijsku imovinu i otplate zajmova</t>
  </si>
  <si>
    <t xml:space="preserve">Izdaci za otplatu glavnice primljenih kredita i zajmova</t>
  </si>
  <si>
    <t xml:space="preserve">II. POSEBNI DIO</t>
  </si>
  <si>
    <t xml:space="preserve">Šifra</t>
  </si>
  <si>
    <t xml:space="preserve">Naziv </t>
  </si>
  <si>
    <t xml:space="preserve">PROGRAM 1022</t>
  </si>
  <si>
    <t xml:space="preserve">Knjižnica </t>
  </si>
  <si>
    <t xml:space="preserve">Aktivnost A102201</t>
  </si>
  <si>
    <t xml:space="preserve">Izvor financiranja 11</t>
  </si>
  <si>
    <t xml:space="preserve">Izvor financiranja 31</t>
  </si>
  <si>
    <t xml:space="preserve">Izvor financiranja 51</t>
  </si>
  <si>
    <t xml:space="preserve">Izvor financiranja 52</t>
  </si>
  <si>
    <t xml:space="preserve">UKUPNO  Rashodi za zaposlene</t>
  </si>
  <si>
    <t xml:space="preserve">Aktivnost A102202</t>
  </si>
  <si>
    <t xml:space="preserve">Materijalni i financijski rashodi</t>
  </si>
  <si>
    <t xml:space="preserve">Rashodi za nabavu nefinancijske imovine</t>
  </si>
  <si>
    <t xml:space="preserve">Izvor financiranja 43</t>
  </si>
  <si>
    <t xml:space="preserve">UKUPNO Materijalni i financijski rashodi</t>
  </si>
  <si>
    <t xml:space="preserve">Aktivnost A102203</t>
  </si>
  <si>
    <t xml:space="preserve">Programi knjižnice</t>
  </si>
  <si>
    <t xml:space="preserve">UKUPNO Programi knjižnice:</t>
  </si>
  <si>
    <t xml:space="preserve">SVEUKUPNO:</t>
  </si>
  <si>
    <t xml:space="preserve">Klasa:400-02/22-01/01</t>
  </si>
  <si>
    <t xml:space="preserve">Urbroj:2109-104-22-01</t>
  </si>
  <si>
    <t xml:space="preserve">Čakovec,19.12.2022.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</si>
</sst>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"/>
    <numFmt numFmtId="167" formatCode="0.00"/>
  </numFmts>
  <fonts count="33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 val="true"/>
      <sz val="11"/>
      <color rgb="FF000000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b val="true"/>
      <sz val="8"/>
      <name val="Arial"/>
      <family val="2"/>
      <charset val="238"/>
    </font>
    <font>
      <sz val="8"/>
      <name val="Arial"/>
      <family val="2"/>
      <charset val="238"/>
    </font>
    <font>
      <b val="true"/>
      <sz val="10"/>
      <name val="Arial"/>
      <family val="2"/>
      <charset val="238"/>
    </font>
    <font>
      <b val="true"/>
      <sz val="12"/>
      <name val="Arial"/>
      <family val="2"/>
      <charset val="238"/>
    </font>
    <font>
      <sz val="12"/>
      <name val="Arial"/>
      <family val="2"/>
      <charset val="238"/>
    </font>
    <font>
      <b val="true"/>
      <i val="true"/>
      <sz val="9"/>
      <color rgb="FF000000"/>
      <name val="Arial"/>
      <family val="2"/>
      <charset val="238"/>
    </font>
    <font>
      <b val="true"/>
      <i val="true"/>
      <u val="single"/>
      <sz val="9"/>
      <color rgb="FF000000"/>
      <name val="Arial"/>
      <family val="2"/>
      <charset val="238"/>
    </font>
    <font>
      <b val="true"/>
      <i val="true"/>
      <sz val="7"/>
      <color rgb="FF000000"/>
      <name val="Arial"/>
      <family val="2"/>
      <charset val="238"/>
    </font>
    <font>
      <b val="true"/>
      <sz val="8"/>
      <color rgb="FF000000"/>
      <name val="Calibri"/>
      <family val="2"/>
      <charset val="238"/>
    </font>
    <font>
      <i val="true"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b val="true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i val="true"/>
      <sz val="8"/>
      <name val="Arial"/>
      <family val="2"/>
      <charset val="238"/>
    </font>
    <font>
      <sz val="8"/>
      <color rgb="FF000000"/>
      <name val="Calibri"/>
      <family val="2"/>
      <charset val="238"/>
    </font>
    <font>
      <i val="true"/>
      <sz val="10"/>
      <name val="Arial"/>
      <family val="2"/>
      <charset val="238"/>
    </font>
    <font>
      <sz val="10"/>
      <name val="Arial"/>
      <family val="2"/>
      <charset val="238"/>
    </font>
    <font>
      <i val="true"/>
      <sz val="10"/>
      <color rgb="FF000000"/>
      <name val="Arial"/>
      <family val="2"/>
      <charset val="238"/>
    </font>
    <font>
      <i val="true"/>
      <sz val="8"/>
      <color rgb="FF000000"/>
      <name val="Arial"/>
      <family val="2"/>
      <charset val="238"/>
    </font>
    <font>
      <b val="true"/>
      <i val="true"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EBF7"/>
        <bgColor rgb="FFD9D9D9"/>
      </patternFill>
    </fill>
    <fill>
      <patternFill patternType="solid">
        <fgColor rgb="FFD9D9D9"/>
        <bgColor rgb="FFDEEBF7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3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3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4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1" fillId="3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3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2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2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2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2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11" fillId="2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1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2" fillId="2" borderId="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22" fillId="2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3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2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2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22" fillId="2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1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22" fillId="2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2" fillId="2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2" fillId="2" borderId="6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6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2" fillId="2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8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9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2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8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9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8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9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2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1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31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31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2" borderId="4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22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1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1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1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2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22" fillId="2" borderId="3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22" fillId="2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32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32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32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22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2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2" fillId="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3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L10" activeCellId="0" sqref="L10"/>
    </sheetView>
  </sheetViews>
  <sheetFormatPr defaultRowHeight="15" zeroHeight="false" outlineLevelRow="0" outlineLevelCol="0"/>
  <cols>
    <col collapsed="false" customWidth="true" hidden="false" outlineLevel="0" max="4" min="1" style="0" width="8.67"/>
    <col collapsed="false" customWidth="true" hidden="false" outlineLevel="0" max="5" min="5" style="0" width="8.29"/>
    <col collapsed="false" customWidth="true" hidden="false" outlineLevel="0" max="6" min="6" style="0" width="13.01"/>
    <col collapsed="false" customWidth="true" hidden="false" outlineLevel="0" max="7" min="7" style="0" width="11.14"/>
    <col collapsed="false" customWidth="false" hidden="false" outlineLevel="0" max="9" min="8" style="0" width="11.42"/>
    <col collapsed="false" customWidth="true" hidden="false" outlineLevel="0" max="10" min="10" style="0" width="12.42"/>
    <col collapsed="false" customWidth="true" hidden="false" outlineLevel="0" max="11" min="11" style="0" width="11.71"/>
    <col collapsed="false" customWidth="true" hidden="false" outlineLevel="0" max="12" min="12" style="0" width="12.57"/>
    <col collapsed="false" customWidth="true" hidden="false" outlineLevel="0" max="1025" min="13" style="0" width="8.67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.75" hidden="false" customHeight="true" outlineLevel="0" collapsed="false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18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</row>
    <row r="5" customFormat="false" ht="18" hidden="false" customHeight="true" outlineLevel="0" collapsed="false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18" hidden="false" customHeight="false" outlineLevel="0" collapsed="false">
      <c r="A6" s="4"/>
      <c r="B6" s="5"/>
      <c r="C6" s="5"/>
      <c r="D6" s="5"/>
      <c r="E6" s="6"/>
      <c r="F6" s="7"/>
      <c r="G6" s="7"/>
      <c r="H6" s="7"/>
      <c r="I6" s="7"/>
      <c r="J6" s="7"/>
      <c r="K6" s="7"/>
      <c r="L6" s="8" t="s">
        <v>3</v>
      </c>
    </row>
    <row r="7" customFormat="false" ht="38.25" hidden="false" customHeight="false" outlineLevel="0" collapsed="false">
      <c r="A7" s="9"/>
      <c r="B7" s="10"/>
      <c r="C7" s="10"/>
      <c r="D7" s="11"/>
      <c r="E7" s="12"/>
      <c r="F7" s="13" t="s">
        <v>4</v>
      </c>
      <c r="G7" s="14" t="s">
        <v>5</v>
      </c>
      <c r="H7" s="14" t="s">
        <v>6</v>
      </c>
      <c r="I7" s="14" t="s">
        <v>7</v>
      </c>
      <c r="J7" s="14" t="s">
        <v>8</v>
      </c>
      <c r="K7" s="14" t="s">
        <v>9</v>
      </c>
      <c r="L7" s="14" t="s">
        <v>10</v>
      </c>
    </row>
    <row r="8" customFormat="false" ht="15" hidden="false" customHeight="true" outlineLevel="0" collapsed="false">
      <c r="A8" s="15" t="s">
        <v>11</v>
      </c>
      <c r="B8" s="15"/>
      <c r="C8" s="15"/>
      <c r="D8" s="15"/>
      <c r="E8" s="15"/>
      <c r="F8" s="16" t="n">
        <f aca="false">(F9+F10)</f>
        <v>4423245</v>
      </c>
      <c r="G8" s="16" t="n">
        <f aca="false">(G9+G10)</f>
        <v>587065.49</v>
      </c>
      <c r="H8" s="16" t="n">
        <f aca="false">(H9+H10)</f>
        <v>8166923.23</v>
      </c>
      <c r="I8" s="16" t="n">
        <f aca="false">(I9+I10)</f>
        <v>1083936.99</v>
      </c>
      <c r="J8" s="16" t="n">
        <f aca="false">(J9+J10)</f>
        <v>1147020</v>
      </c>
      <c r="K8" s="16" t="n">
        <f aca="false">(K9+K10)</f>
        <v>750365</v>
      </c>
      <c r="L8" s="16" t="n">
        <f aca="false">(L9+L10)</f>
        <v>762539</v>
      </c>
    </row>
    <row r="9" customFormat="false" ht="15" hidden="false" customHeight="true" outlineLevel="0" collapsed="false">
      <c r="A9" s="17" t="s">
        <v>12</v>
      </c>
      <c r="B9" s="17"/>
      <c r="C9" s="17"/>
      <c r="D9" s="17"/>
      <c r="E9" s="17"/>
      <c r="F9" s="18" t="n">
        <v>4416335</v>
      </c>
      <c r="G9" s="18" t="n">
        <v>586148.38</v>
      </c>
      <c r="H9" s="18" t="n">
        <v>8156923.23</v>
      </c>
      <c r="I9" s="18" t="n">
        <v>1082609.76</v>
      </c>
      <c r="J9" s="18" t="n">
        <v>1145693</v>
      </c>
      <c r="K9" s="18" t="n">
        <v>749035</v>
      </c>
      <c r="L9" s="18" t="n">
        <v>761209</v>
      </c>
    </row>
    <row r="10" customFormat="false" ht="15" hidden="false" customHeight="false" outlineLevel="0" collapsed="false">
      <c r="A10" s="19" t="s">
        <v>13</v>
      </c>
      <c r="B10" s="19"/>
      <c r="C10" s="19"/>
      <c r="D10" s="19"/>
      <c r="E10" s="19"/>
      <c r="F10" s="18" t="n">
        <v>6910</v>
      </c>
      <c r="G10" s="18" t="n">
        <v>917.11</v>
      </c>
      <c r="H10" s="18" t="n">
        <v>10000</v>
      </c>
      <c r="I10" s="18" t="n">
        <v>1327.23</v>
      </c>
      <c r="J10" s="18" t="n">
        <v>1327</v>
      </c>
      <c r="K10" s="18" t="n">
        <v>1330</v>
      </c>
      <c r="L10" s="18" t="n">
        <v>1330</v>
      </c>
    </row>
    <row r="11" customFormat="false" ht="15" hidden="false" customHeight="false" outlineLevel="0" collapsed="false">
      <c r="A11" s="20" t="s">
        <v>14</v>
      </c>
      <c r="B11" s="21"/>
      <c r="C11" s="21"/>
      <c r="D11" s="21"/>
      <c r="E11" s="21"/>
      <c r="F11" s="16" t="n">
        <f aca="false">(F12+F13)</f>
        <v>4455818</v>
      </c>
      <c r="G11" s="16" t="n">
        <f aca="false">(G12+G13)</f>
        <v>591388.68</v>
      </c>
      <c r="H11" s="16" t="n">
        <f aca="false">(H12+H13)</f>
        <v>8166923.23</v>
      </c>
      <c r="I11" s="16" t="n">
        <f aca="false">(I12+I13)</f>
        <v>1083936.99</v>
      </c>
      <c r="J11" s="16" t="n">
        <f aca="false">(J12+J13)</f>
        <v>1147020</v>
      </c>
      <c r="K11" s="16" t="n">
        <f aca="false">(K12+K13)</f>
        <v>750365</v>
      </c>
      <c r="L11" s="16" t="n">
        <f aca="false">(L12+L13)</f>
        <v>762539</v>
      </c>
    </row>
    <row r="12" customFormat="false" ht="15" hidden="false" customHeight="true" outlineLevel="0" collapsed="false">
      <c r="A12" s="17" t="s">
        <v>15</v>
      </c>
      <c r="B12" s="17"/>
      <c r="C12" s="17"/>
      <c r="D12" s="17"/>
      <c r="E12" s="17"/>
      <c r="F12" s="18" t="n">
        <v>3952557</v>
      </c>
      <c r="G12" s="18" t="n">
        <v>524594.47</v>
      </c>
      <c r="H12" s="18" t="n">
        <v>4581141.23</v>
      </c>
      <c r="I12" s="18" t="n">
        <v>608021.93</v>
      </c>
      <c r="J12" s="18" t="n">
        <v>609020</v>
      </c>
      <c r="K12" s="18" t="n">
        <v>659865</v>
      </c>
      <c r="L12" s="22" t="n">
        <v>672039</v>
      </c>
    </row>
    <row r="13" customFormat="false" ht="15" hidden="false" customHeight="false" outlineLevel="0" collapsed="false">
      <c r="A13" s="23" t="s">
        <v>16</v>
      </c>
      <c r="B13" s="23"/>
      <c r="C13" s="23"/>
      <c r="D13" s="23"/>
      <c r="E13" s="23"/>
      <c r="F13" s="24" t="n">
        <v>503261</v>
      </c>
      <c r="G13" s="24" t="n">
        <v>66794.21</v>
      </c>
      <c r="H13" s="24" t="n">
        <v>3585782</v>
      </c>
      <c r="I13" s="18" t="n">
        <v>475915.06</v>
      </c>
      <c r="J13" s="24" t="n">
        <v>538000</v>
      </c>
      <c r="K13" s="24" t="n">
        <v>90500</v>
      </c>
      <c r="L13" s="22" t="n">
        <v>90500</v>
      </c>
    </row>
    <row r="14" customFormat="false" ht="15" hidden="false" customHeight="true" outlineLevel="0" collapsed="false">
      <c r="A14" s="15" t="s">
        <v>17</v>
      </c>
      <c r="B14" s="15"/>
      <c r="C14" s="15"/>
      <c r="D14" s="15"/>
      <c r="E14" s="15"/>
      <c r="F14" s="16" t="n">
        <f aca="false">(F8-F11)</f>
        <v>-32573</v>
      </c>
      <c r="G14" s="16" t="n">
        <f aca="false">(G8-G11)</f>
        <v>-4323.18999999994</v>
      </c>
      <c r="H14" s="16" t="n">
        <f aca="false">(H8-H11)</f>
        <v>0</v>
      </c>
      <c r="I14" s="16" t="n">
        <f aca="false">(I8-I11)</f>
        <v>0</v>
      </c>
      <c r="J14" s="25" t="n">
        <f aca="false">(J8-J11)</f>
        <v>0</v>
      </c>
      <c r="K14" s="25" t="n">
        <f aca="false">(K8-K11)</f>
        <v>0</v>
      </c>
      <c r="L14" s="25" t="n">
        <f aca="false">(L8-L11)</f>
        <v>0</v>
      </c>
    </row>
    <row r="15" customFormat="false" ht="18" hidden="false" customHeight="false" outlineLevel="0" collapsed="false">
      <c r="A15" s="2"/>
      <c r="B15" s="26"/>
      <c r="C15" s="26"/>
      <c r="D15" s="26"/>
      <c r="E15" s="26"/>
      <c r="F15" s="26"/>
      <c r="G15" s="26"/>
      <c r="H15" s="26"/>
      <c r="I15" s="26"/>
      <c r="J15" s="27"/>
      <c r="K15" s="27"/>
      <c r="L15" s="27"/>
    </row>
    <row r="16" customFormat="false" ht="18" hidden="false" customHeight="true" outlineLevel="0" collapsed="false">
      <c r="A16" s="1" t="s">
        <v>18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customFormat="false" ht="18" hidden="false" customHeight="false" outlineLevel="0" collapsed="false">
      <c r="A17" s="2"/>
      <c r="B17" s="26"/>
      <c r="C17" s="26"/>
      <c r="D17" s="26"/>
      <c r="E17" s="26"/>
      <c r="F17" s="26"/>
      <c r="G17" s="26"/>
      <c r="H17" s="26"/>
      <c r="I17" s="26"/>
      <c r="J17" s="27"/>
      <c r="K17" s="27"/>
      <c r="L17" s="27"/>
    </row>
    <row r="18" customFormat="false" ht="38.25" hidden="false" customHeight="false" outlineLevel="0" collapsed="false">
      <c r="A18" s="9"/>
      <c r="B18" s="10"/>
      <c r="C18" s="10"/>
      <c r="D18" s="11"/>
      <c r="E18" s="12"/>
      <c r="F18" s="14" t="s">
        <v>19</v>
      </c>
      <c r="G18" s="14" t="s">
        <v>5</v>
      </c>
      <c r="H18" s="14" t="s">
        <v>6</v>
      </c>
      <c r="I18" s="14" t="s">
        <v>20</v>
      </c>
      <c r="J18" s="14" t="s">
        <v>8</v>
      </c>
      <c r="K18" s="14" t="s">
        <v>9</v>
      </c>
      <c r="L18" s="14" t="s">
        <v>10</v>
      </c>
    </row>
    <row r="19" customFormat="false" ht="15.75" hidden="false" customHeight="true" outlineLevel="0" collapsed="false">
      <c r="A19" s="28" t="s">
        <v>21</v>
      </c>
      <c r="B19" s="28"/>
      <c r="C19" s="28"/>
      <c r="D19" s="28"/>
      <c r="E19" s="28"/>
      <c r="F19" s="29"/>
      <c r="G19" s="29"/>
      <c r="H19" s="29"/>
      <c r="I19" s="29"/>
      <c r="J19" s="29"/>
      <c r="K19" s="29"/>
      <c r="L19" s="29"/>
    </row>
    <row r="20" customFormat="false" ht="23.25" hidden="false" customHeight="true" outlineLevel="0" collapsed="false">
      <c r="A20" s="17" t="s">
        <v>22</v>
      </c>
      <c r="B20" s="17"/>
      <c r="C20" s="17"/>
      <c r="D20" s="17"/>
      <c r="E20" s="17"/>
      <c r="F20" s="29"/>
      <c r="G20" s="29"/>
      <c r="H20" s="29"/>
      <c r="I20" s="29"/>
      <c r="J20" s="29"/>
      <c r="K20" s="29"/>
      <c r="L20" s="29"/>
    </row>
    <row r="21" customFormat="false" ht="15" hidden="false" customHeight="true" outlineLevel="0" collapsed="false">
      <c r="A21" s="15" t="s">
        <v>23</v>
      </c>
      <c r="B21" s="15"/>
      <c r="C21" s="15"/>
      <c r="D21" s="15"/>
      <c r="E21" s="15"/>
      <c r="F21" s="30" t="n">
        <v>0</v>
      </c>
      <c r="G21" s="30"/>
      <c r="H21" s="30"/>
      <c r="I21" s="30" t="n">
        <v>0</v>
      </c>
      <c r="J21" s="30" t="n">
        <v>0</v>
      </c>
      <c r="K21" s="30" t="n">
        <v>0</v>
      </c>
      <c r="L21" s="30" t="n">
        <v>0</v>
      </c>
    </row>
    <row r="22" customFormat="false" ht="18" hidden="false" customHeight="false" outlineLevel="0" collapsed="false">
      <c r="A22" s="2"/>
      <c r="B22" s="26"/>
      <c r="C22" s="26"/>
      <c r="D22" s="26"/>
      <c r="E22" s="26"/>
      <c r="F22" s="26"/>
      <c r="G22" s="26"/>
      <c r="H22" s="26"/>
      <c r="I22" s="26"/>
      <c r="J22" s="27"/>
      <c r="K22" s="27"/>
      <c r="L22" s="27"/>
    </row>
    <row r="23" customFormat="false" ht="18" hidden="false" customHeight="true" outlineLevel="0" collapsed="false">
      <c r="A23" s="1" t="s">
        <v>24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customFormat="false" ht="18" hidden="false" customHeight="false" outlineLevel="0" collapsed="false">
      <c r="A24" s="2"/>
      <c r="B24" s="26"/>
      <c r="C24" s="26"/>
      <c r="D24" s="26"/>
      <c r="E24" s="26"/>
      <c r="F24" s="26"/>
      <c r="G24" s="26"/>
      <c r="H24" s="26"/>
      <c r="I24" s="26"/>
      <c r="J24" s="27"/>
      <c r="K24" s="27"/>
      <c r="L24" s="27"/>
    </row>
    <row r="25" customFormat="false" ht="38.25" hidden="false" customHeight="false" outlineLevel="0" collapsed="false">
      <c r="A25" s="9"/>
      <c r="B25" s="10"/>
      <c r="C25" s="10"/>
      <c r="D25" s="11"/>
      <c r="E25" s="12"/>
      <c r="F25" s="14" t="s">
        <v>19</v>
      </c>
      <c r="G25" s="14" t="s">
        <v>5</v>
      </c>
      <c r="H25" s="14" t="s">
        <v>6</v>
      </c>
      <c r="I25" s="14" t="s">
        <v>20</v>
      </c>
      <c r="J25" s="14" t="s">
        <v>8</v>
      </c>
      <c r="K25" s="14" t="s">
        <v>9</v>
      </c>
      <c r="L25" s="14" t="s">
        <v>10</v>
      </c>
    </row>
    <row r="26" customFormat="false" ht="24" hidden="false" customHeight="true" outlineLevel="0" collapsed="false">
      <c r="A26" s="31" t="s">
        <v>25</v>
      </c>
      <c r="B26" s="31"/>
      <c r="C26" s="31"/>
      <c r="D26" s="31"/>
      <c r="E26" s="31"/>
      <c r="F26" s="32" t="n">
        <v>257396</v>
      </c>
      <c r="G26" s="32" t="n">
        <v>34162.32</v>
      </c>
      <c r="H26" s="33"/>
      <c r="I26" s="33"/>
      <c r="J26" s="33"/>
      <c r="K26" s="33"/>
      <c r="L26" s="34"/>
    </row>
    <row r="27" customFormat="false" ht="30" hidden="false" customHeight="true" outlineLevel="0" collapsed="false">
      <c r="A27" s="35" t="s">
        <v>26</v>
      </c>
      <c r="B27" s="35"/>
      <c r="C27" s="35"/>
      <c r="D27" s="35"/>
      <c r="E27" s="35"/>
      <c r="F27" s="36" t="n">
        <v>224823</v>
      </c>
      <c r="G27" s="36" t="n">
        <f aca="false">G14+G26</f>
        <v>29839.1300000001</v>
      </c>
      <c r="H27" s="37"/>
      <c r="I27" s="37"/>
      <c r="J27" s="37"/>
      <c r="K27" s="37"/>
      <c r="L27" s="38"/>
    </row>
    <row r="30" customFormat="false" ht="15" hidden="false" customHeight="true" outlineLevel="0" collapsed="false">
      <c r="A30" s="39" t="s">
        <v>27</v>
      </c>
      <c r="B30" s="39"/>
      <c r="C30" s="39"/>
      <c r="D30" s="39"/>
      <c r="E30" s="39"/>
      <c r="F30" s="29" t="n">
        <v>0</v>
      </c>
      <c r="G30" s="29"/>
      <c r="H30" s="29"/>
      <c r="I30" s="29" t="n">
        <v>0</v>
      </c>
      <c r="J30" s="29" t="n">
        <v>0</v>
      </c>
      <c r="K30" s="29" t="n">
        <v>0</v>
      </c>
      <c r="L30" s="29" t="n">
        <v>0</v>
      </c>
    </row>
    <row r="31" customFormat="false" ht="20.25" hidden="false" customHeight="true" outlineLevel="0" collapsed="false">
      <c r="A31" s="40"/>
      <c r="B31" s="41"/>
      <c r="C31" s="41"/>
      <c r="D31" s="41"/>
      <c r="E31" s="41"/>
      <c r="F31" s="42"/>
      <c r="G31" s="42"/>
      <c r="H31" s="42"/>
      <c r="I31" s="42"/>
      <c r="J31" s="42"/>
      <c r="K31" s="42"/>
      <c r="L31" s="42"/>
    </row>
    <row r="32" customFormat="false" ht="29.25" hidden="false" customHeight="true" outlineLevel="0" collapsed="false">
      <c r="A32" s="43" t="s">
        <v>28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customFormat="false" ht="12" hidden="false" customHeight="true" outlineLevel="0" collapsed="false"/>
    <row r="34" customFormat="false" ht="23.25" hidden="false" customHeight="true" outlineLevel="0" collapsed="false">
      <c r="A34" s="44" t="s">
        <v>29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customFormat="false" ht="12.75" hidden="false" customHeight="true" outlineLevel="0" collapsed="false"/>
    <row r="36" customFormat="false" ht="29.25" hidden="false" customHeight="true" outlineLevel="0" collapsed="false">
      <c r="A36" s="43" t="s">
        <v>30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</row>
  </sheetData>
  <mergeCells count="20">
    <mergeCell ref="A1:L1"/>
    <mergeCell ref="A3:L3"/>
    <mergeCell ref="A5:L5"/>
    <mergeCell ref="A8:E8"/>
    <mergeCell ref="A9:E9"/>
    <mergeCell ref="A10:E10"/>
    <mergeCell ref="A12:E12"/>
    <mergeCell ref="A13:E13"/>
    <mergeCell ref="A14:E14"/>
    <mergeCell ref="A16:L16"/>
    <mergeCell ref="A19:E19"/>
    <mergeCell ref="A20:E20"/>
    <mergeCell ref="A21:E21"/>
    <mergeCell ref="A23:L23"/>
    <mergeCell ref="A26:E26"/>
    <mergeCell ref="A27:E27"/>
    <mergeCell ref="A30:E30"/>
    <mergeCell ref="A32:L32"/>
    <mergeCell ref="A34:L34"/>
    <mergeCell ref="A36:L3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64"/>
  <sheetViews>
    <sheetView showFormulas="false" showGridLines="true" showRowColHeaders="true" showZeros="true" rightToLeft="false" tabSelected="false" showOutlineSymbols="true" defaultGridColor="true" view="normal" topLeftCell="A43" colorId="64" zoomScale="100" zoomScaleNormal="100" zoomScalePageLayoutView="100" workbookViewId="0">
      <selection pane="topLeft" activeCell="I41" activeCellId="0" sqref="I41"/>
    </sheetView>
  </sheetViews>
  <sheetFormatPr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5.57"/>
    <col collapsed="false" customWidth="true" hidden="false" outlineLevel="0" max="3" min="3" style="0" width="5.43"/>
    <col collapsed="false" customWidth="true" hidden="false" outlineLevel="0" max="4" min="4" style="0" width="18.42"/>
    <col collapsed="false" customWidth="true" hidden="false" outlineLevel="0" max="5" min="5" style="0" width="13.29"/>
    <col collapsed="false" customWidth="true" hidden="false" outlineLevel="0" max="6" min="6" style="0" width="12.57"/>
    <col collapsed="false" customWidth="true" hidden="false" outlineLevel="0" max="7" min="7" style="0" width="13.7"/>
    <col collapsed="false" customWidth="true" hidden="false" outlineLevel="0" max="8" min="8" style="0" width="14.15"/>
    <col collapsed="false" customWidth="true" hidden="false" outlineLevel="0" max="9" min="9" style="0" width="12.86"/>
    <col collapsed="false" customWidth="true" hidden="false" outlineLevel="0" max="1025" min="10" style="0" width="8.67"/>
  </cols>
  <sheetData>
    <row r="1" customFormat="false" ht="42" hidden="false" customHeight="true" outlineLevel="0" collapsed="false">
      <c r="A1" s="1" t="s">
        <v>31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5.75" hidden="false" customHeight="true" outlineLevel="0" collapsed="false">
      <c r="A3" s="1" t="s">
        <v>1</v>
      </c>
      <c r="B3" s="1"/>
      <c r="C3" s="1"/>
      <c r="D3" s="1"/>
      <c r="E3" s="1"/>
      <c r="F3" s="1"/>
      <c r="G3" s="1"/>
      <c r="H3" s="1"/>
      <c r="I3" s="1"/>
    </row>
    <row r="4" customFormat="false" ht="18" hidden="false" customHeight="false" outlineLevel="0" collapsed="false">
      <c r="A4" s="2"/>
      <c r="B4" s="2"/>
      <c r="C4" s="2"/>
      <c r="D4" s="2"/>
      <c r="E4" s="2"/>
      <c r="F4" s="2"/>
      <c r="G4" s="2"/>
      <c r="H4" s="3"/>
      <c r="I4" s="3"/>
    </row>
    <row r="5" customFormat="false" ht="18" hidden="false" customHeight="true" outlineLevel="0" collapsed="false">
      <c r="A5" s="1" t="s">
        <v>32</v>
      </c>
      <c r="B5" s="1"/>
      <c r="C5" s="1"/>
      <c r="D5" s="1"/>
      <c r="E5" s="1"/>
      <c r="F5" s="1"/>
      <c r="G5" s="1"/>
      <c r="H5" s="1"/>
      <c r="I5" s="1"/>
    </row>
    <row r="6" customFormat="false" ht="18" hidden="false" customHeight="false" outlineLevel="0" collapsed="false">
      <c r="A6" s="2"/>
      <c r="B6" s="2"/>
      <c r="C6" s="2"/>
      <c r="D6" s="2"/>
      <c r="E6" s="2"/>
      <c r="F6" s="2"/>
      <c r="G6" s="2"/>
      <c r="H6" s="3"/>
      <c r="I6" s="3"/>
    </row>
    <row r="7" customFormat="false" ht="15.75" hidden="false" customHeight="true" outlineLevel="0" collapsed="false">
      <c r="A7" s="1" t="s">
        <v>12</v>
      </c>
      <c r="B7" s="1"/>
      <c r="C7" s="1"/>
      <c r="D7" s="1"/>
      <c r="E7" s="1"/>
      <c r="F7" s="1"/>
      <c r="G7" s="1"/>
      <c r="H7" s="1"/>
      <c r="I7" s="1"/>
    </row>
    <row r="8" customFormat="false" ht="18" hidden="false" customHeight="false" outlineLevel="0" collapsed="false">
      <c r="A8" s="2"/>
      <c r="B8" s="2"/>
      <c r="C8" s="2"/>
      <c r="D8" s="2"/>
      <c r="E8" s="2"/>
      <c r="F8" s="2"/>
      <c r="G8" s="2"/>
      <c r="H8" s="3"/>
      <c r="I8" s="3" t="s">
        <v>33</v>
      </c>
    </row>
    <row r="9" customFormat="false" ht="25.5" hidden="false" customHeight="false" outlineLevel="0" collapsed="false">
      <c r="A9" s="45" t="s">
        <v>34</v>
      </c>
      <c r="B9" s="46" t="s">
        <v>35</v>
      </c>
      <c r="C9" s="46" t="s">
        <v>36</v>
      </c>
      <c r="D9" s="46" t="s">
        <v>37</v>
      </c>
      <c r="E9" s="46" t="s">
        <v>19</v>
      </c>
      <c r="F9" s="45" t="s">
        <v>20</v>
      </c>
      <c r="G9" s="45" t="s">
        <v>8</v>
      </c>
      <c r="H9" s="45" t="s">
        <v>9</v>
      </c>
      <c r="I9" s="45" t="s">
        <v>10</v>
      </c>
    </row>
    <row r="10" customFormat="false" ht="15.75" hidden="false" customHeight="true" outlineLevel="0" collapsed="false">
      <c r="A10" s="47" t="n">
        <v>6</v>
      </c>
      <c r="B10" s="47"/>
      <c r="C10" s="47"/>
      <c r="D10" s="47" t="s">
        <v>38</v>
      </c>
      <c r="E10" s="48" t="n">
        <f aca="false">(E11+E15+E17+E19+E22+E24)</f>
        <v>586148.42</v>
      </c>
      <c r="F10" s="49" t="n">
        <f aca="false">(F11+F15+F17+F19+F22+F24)</f>
        <v>1052770.59</v>
      </c>
      <c r="G10" s="49" t="n">
        <f aca="false">(G11+G15+G17+G19+G22+G24)</f>
        <v>1145693</v>
      </c>
      <c r="H10" s="49" t="n">
        <f aca="false">(H11+H15+H17+H19+H22+H24)</f>
        <v>749035</v>
      </c>
      <c r="I10" s="49" t="n">
        <f aca="false">(I11+I15+I17+I19+I22+I24)</f>
        <v>761209</v>
      </c>
    </row>
    <row r="11" customFormat="false" ht="33.75" hidden="false" customHeight="false" outlineLevel="0" collapsed="false">
      <c r="A11" s="47"/>
      <c r="B11" s="50" t="n">
        <v>63</v>
      </c>
      <c r="C11" s="50"/>
      <c r="D11" s="50" t="s">
        <v>39</v>
      </c>
      <c r="E11" s="48" t="n">
        <f aca="false">(E12+E13+E14)</f>
        <v>126369.58</v>
      </c>
      <c r="F11" s="51" t="n">
        <f aca="false">(F12+F13+F14)</f>
        <v>535218</v>
      </c>
      <c r="G11" s="49" t="n">
        <f aca="false">(G12+G13+G14)</f>
        <v>575771</v>
      </c>
      <c r="H11" s="49" t="n">
        <f aca="false">(H12+H13+H14)</f>
        <v>177184</v>
      </c>
      <c r="I11" s="49" t="n">
        <f aca="false">(I12+I13+I14)</f>
        <v>194050</v>
      </c>
    </row>
    <row r="12" customFormat="false" ht="15" hidden="false" customHeight="false" outlineLevel="0" collapsed="false">
      <c r="A12" s="52"/>
      <c r="B12" s="52"/>
      <c r="C12" s="53" t="n">
        <v>52</v>
      </c>
      <c r="D12" s="53" t="s">
        <v>40</v>
      </c>
      <c r="E12" s="54" t="n">
        <v>108041.39</v>
      </c>
      <c r="F12" s="55" t="n">
        <v>123551.66</v>
      </c>
      <c r="G12" s="55" t="n">
        <v>147123</v>
      </c>
      <c r="H12" s="55" t="n">
        <v>172684</v>
      </c>
      <c r="I12" s="55" t="n">
        <v>189050</v>
      </c>
    </row>
    <row r="13" customFormat="false" ht="15" hidden="false" customHeight="false" outlineLevel="0" collapsed="false">
      <c r="A13" s="52" t="n">
        <v>51</v>
      </c>
      <c r="B13" s="52"/>
      <c r="C13" s="53" t="n">
        <v>51</v>
      </c>
      <c r="D13" s="53" t="s">
        <v>41</v>
      </c>
      <c r="E13" s="54" t="n">
        <v>16390.44</v>
      </c>
      <c r="F13" s="55" t="n">
        <v>406317.61</v>
      </c>
      <c r="G13" s="55" t="n">
        <v>425330</v>
      </c>
      <c r="H13" s="55"/>
      <c r="I13" s="55"/>
    </row>
    <row r="14" customFormat="false" ht="15" hidden="false" customHeight="false" outlineLevel="0" collapsed="false">
      <c r="A14" s="52"/>
      <c r="B14" s="52"/>
      <c r="C14" s="53" t="n">
        <v>11</v>
      </c>
      <c r="D14" s="53" t="s">
        <v>42</v>
      </c>
      <c r="E14" s="54" t="n">
        <v>1937.75</v>
      </c>
      <c r="F14" s="55" t="n">
        <v>5348.73</v>
      </c>
      <c r="G14" s="55" t="n">
        <v>3318</v>
      </c>
      <c r="H14" s="55" t="n">
        <v>4500</v>
      </c>
      <c r="I14" s="55" t="n">
        <v>5000</v>
      </c>
    </row>
    <row r="15" customFormat="false" ht="15" hidden="false" customHeight="false" outlineLevel="0" collapsed="false">
      <c r="A15" s="52"/>
      <c r="B15" s="52" t="n">
        <v>64</v>
      </c>
      <c r="C15" s="53"/>
      <c r="D15" s="52" t="s">
        <v>43</v>
      </c>
      <c r="E15" s="48" t="n">
        <f aca="false">(E16)</f>
        <v>0.37</v>
      </c>
      <c r="F15" s="49" t="n">
        <f aca="false">(F16)</f>
        <v>39.82</v>
      </c>
      <c r="G15" s="49" t="n">
        <f aca="false">(G16)</f>
        <v>40</v>
      </c>
      <c r="H15" s="49" t="n">
        <f aca="false">(H16)</f>
        <v>40</v>
      </c>
      <c r="I15" s="49" t="n">
        <f aca="false">(I16)</f>
        <v>40</v>
      </c>
    </row>
    <row r="16" customFormat="false" ht="15" hidden="false" customHeight="false" outlineLevel="0" collapsed="false">
      <c r="A16" s="52"/>
      <c r="B16" s="56"/>
      <c r="C16" s="53" t="n">
        <v>31</v>
      </c>
      <c r="D16" s="53" t="s">
        <v>44</v>
      </c>
      <c r="E16" s="54" t="n">
        <v>0.37</v>
      </c>
      <c r="F16" s="57" t="n">
        <v>39.82</v>
      </c>
      <c r="G16" s="55" t="n">
        <v>40</v>
      </c>
      <c r="H16" s="55" t="n">
        <v>40</v>
      </c>
      <c r="I16" s="55" t="n">
        <v>40</v>
      </c>
    </row>
    <row r="17" customFormat="false" ht="45" hidden="false" customHeight="false" outlineLevel="0" collapsed="false">
      <c r="A17" s="52"/>
      <c r="B17" s="56" t="n">
        <v>65</v>
      </c>
      <c r="C17" s="53"/>
      <c r="D17" s="58" t="s">
        <v>45</v>
      </c>
      <c r="E17" s="48" t="n">
        <f aca="false">(E18)</f>
        <v>42054.02</v>
      </c>
      <c r="F17" s="59" t="n">
        <f aca="false">(F18)</f>
        <v>44462.14</v>
      </c>
      <c r="G17" s="49" t="n">
        <f aca="false">(G18)</f>
        <v>50435</v>
      </c>
      <c r="H17" s="49" t="n">
        <f aca="false">(H18)</f>
        <v>50600</v>
      </c>
      <c r="I17" s="49" t="n">
        <f aca="false">(I18)</f>
        <v>51000</v>
      </c>
    </row>
    <row r="18" customFormat="false" ht="15" hidden="false" customHeight="false" outlineLevel="0" collapsed="false">
      <c r="A18" s="52"/>
      <c r="B18" s="56"/>
      <c r="C18" s="53" t="n">
        <v>43</v>
      </c>
      <c r="D18" s="53" t="s">
        <v>46</v>
      </c>
      <c r="E18" s="54" t="n">
        <v>42054.02</v>
      </c>
      <c r="F18" s="57" t="n">
        <v>44462.14</v>
      </c>
      <c r="G18" s="55" t="n">
        <v>50435</v>
      </c>
      <c r="H18" s="55" t="n">
        <v>50600</v>
      </c>
      <c r="I18" s="55" t="n">
        <v>51000</v>
      </c>
    </row>
    <row r="19" customFormat="false" ht="56.25" hidden="false" customHeight="false" outlineLevel="0" collapsed="false">
      <c r="A19" s="52"/>
      <c r="B19" s="56" t="n">
        <v>66</v>
      </c>
      <c r="C19" s="53"/>
      <c r="D19" s="58" t="s">
        <v>47</v>
      </c>
      <c r="E19" s="60" t="n">
        <f aca="false">(E20)</f>
        <v>10418.67</v>
      </c>
      <c r="F19" s="61" t="n">
        <f aca="false">(F20+F21)</f>
        <v>10710.73</v>
      </c>
      <c r="G19" s="49" t="n">
        <f aca="false">(G20)</f>
        <v>11281</v>
      </c>
      <c r="H19" s="49" t="n">
        <f aca="false">(H20)</f>
        <v>11700</v>
      </c>
      <c r="I19" s="49" t="n">
        <f aca="false">(I20)</f>
        <v>12000</v>
      </c>
    </row>
    <row r="20" customFormat="false" ht="15" hidden="false" customHeight="false" outlineLevel="0" collapsed="false">
      <c r="A20" s="52"/>
      <c r="B20" s="56"/>
      <c r="C20" s="53" t="n">
        <v>31</v>
      </c>
      <c r="D20" s="62" t="s">
        <v>44</v>
      </c>
      <c r="E20" s="63" t="n">
        <v>10418.67</v>
      </c>
      <c r="F20" s="64" t="n">
        <v>10617.82</v>
      </c>
      <c r="G20" s="55" t="n">
        <v>11281</v>
      </c>
      <c r="H20" s="55" t="n">
        <v>11700</v>
      </c>
      <c r="I20" s="55" t="n">
        <v>12000</v>
      </c>
    </row>
    <row r="21" customFormat="false" ht="15" hidden="false" customHeight="false" outlineLevel="0" collapsed="false">
      <c r="A21" s="52"/>
      <c r="B21" s="56"/>
      <c r="C21" s="53" t="n">
        <v>61</v>
      </c>
      <c r="D21" s="62" t="s">
        <v>48</v>
      </c>
      <c r="E21" s="54"/>
      <c r="F21" s="57" t="n">
        <v>92.91</v>
      </c>
      <c r="G21" s="55"/>
      <c r="H21" s="55"/>
      <c r="I21" s="55"/>
    </row>
    <row r="22" customFormat="false" ht="45" hidden="false" customHeight="false" outlineLevel="0" collapsed="false">
      <c r="A22" s="52"/>
      <c r="B22" s="65" t="n">
        <v>67</v>
      </c>
      <c r="C22" s="66"/>
      <c r="D22" s="67" t="s">
        <v>49</v>
      </c>
      <c r="E22" s="68" t="n">
        <f aca="false">(E23)</f>
        <v>403219.06</v>
      </c>
      <c r="F22" s="69" t="n">
        <f aca="false">(F23)</f>
        <v>448536.73</v>
      </c>
      <c r="G22" s="70" t="n">
        <f aca="false">(G23)</f>
        <v>493566</v>
      </c>
      <c r="H22" s="70" t="n">
        <f aca="false">(H23)</f>
        <v>494911</v>
      </c>
      <c r="I22" s="70" t="n">
        <f aca="false">(I23)</f>
        <v>489519</v>
      </c>
    </row>
    <row r="23" customFormat="false" ht="15" hidden="false" customHeight="false" outlineLevel="0" collapsed="false">
      <c r="A23" s="52"/>
      <c r="B23" s="52"/>
      <c r="C23" s="53" t="n">
        <v>11</v>
      </c>
      <c r="D23" s="53" t="s">
        <v>42</v>
      </c>
      <c r="E23" s="54" t="n">
        <v>403219.06</v>
      </c>
      <c r="F23" s="55" t="n">
        <v>448536.73</v>
      </c>
      <c r="G23" s="55" t="n">
        <v>493566</v>
      </c>
      <c r="H23" s="55" t="n">
        <v>494911</v>
      </c>
      <c r="I23" s="55" t="n">
        <v>489519</v>
      </c>
    </row>
    <row r="24" customFormat="false" ht="22.5" hidden="false" customHeight="false" outlineLevel="0" collapsed="false">
      <c r="A24" s="52"/>
      <c r="B24" s="52" t="n">
        <v>68</v>
      </c>
      <c r="C24" s="53"/>
      <c r="D24" s="58" t="s">
        <v>50</v>
      </c>
      <c r="E24" s="48" t="n">
        <f aca="false">(E25)</f>
        <v>4086.72</v>
      </c>
      <c r="F24" s="49" t="n">
        <f aca="false">(F25)</f>
        <v>13803.17</v>
      </c>
      <c r="G24" s="49" t="n">
        <f aca="false">(G25)</f>
        <v>14600</v>
      </c>
      <c r="H24" s="49" t="n">
        <f aca="false">(H25)</f>
        <v>14600</v>
      </c>
      <c r="I24" s="49" t="n">
        <f aca="false">(I25)</f>
        <v>14600</v>
      </c>
    </row>
    <row r="25" customFormat="false" ht="15" hidden="false" customHeight="false" outlineLevel="0" collapsed="false">
      <c r="A25" s="52"/>
      <c r="B25" s="52"/>
      <c r="C25" s="53" t="n">
        <v>31</v>
      </c>
      <c r="D25" s="53" t="s">
        <v>44</v>
      </c>
      <c r="E25" s="54" t="n">
        <v>4086.72</v>
      </c>
      <c r="F25" s="55" t="n">
        <v>13803.17</v>
      </c>
      <c r="G25" s="55" t="n">
        <v>14600</v>
      </c>
      <c r="H25" s="55" t="n">
        <v>14600</v>
      </c>
      <c r="I25" s="55" t="n">
        <v>14600</v>
      </c>
    </row>
    <row r="26" customFormat="false" ht="33.75" hidden="false" customHeight="false" outlineLevel="0" collapsed="false">
      <c r="A26" s="56" t="n">
        <v>7</v>
      </c>
      <c r="B26" s="71"/>
      <c r="C26" s="71"/>
      <c r="D26" s="72" t="s">
        <v>51</v>
      </c>
      <c r="E26" s="48" t="n">
        <f aca="false">(E27)</f>
        <v>917.11</v>
      </c>
      <c r="F26" s="49" t="n">
        <f aca="false">(F27)</f>
        <v>1327.23</v>
      </c>
      <c r="G26" s="49" t="n">
        <f aca="false">(G27)</f>
        <v>1327</v>
      </c>
      <c r="H26" s="49" t="n">
        <f aca="false">(H27)</f>
        <v>1330</v>
      </c>
      <c r="I26" s="49" t="n">
        <f aca="false">(I27)</f>
        <v>1330</v>
      </c>
    </row>
    <row r="27" customFormat="false" ht="33.75" hidden="false" customHeight="false" outlineLevel="0" collapsed="false">
      <c r="A27" s="50"/>
      <c r="B27" s="50" t="n">
        <v>72</v>
      </c>
      <c r="C27" s="50"/>
      <c r="D27" s="73" t="s">
        <v>52</v>
      </c>
      <c r="E27" s="48" t="n">
        <f aca="false">(E28)</f>
        <v>917.11</v>
      </c>
      <c r="F27" s="49" t="n">
        <f aca="false">(F28)</f>
        <v>1327.23</v>
      </c>
      <c r="G27" s="49" t="n">
        <v>1327</v>
      </c>
      <c r="H27" s="49" t="n">
        <v>1330</v>
      </c>
      <c r="I27" s="74" t="n">
        <v>1330</v>
      </c>
    </row>
    <row r="28" customFormat="false" ht="15" hidden="false" customHeight="false" outlineLevel="0" collapsed="false">
      <c r="A28" s="50"/>
      <c r="B28" s="50"/>
      <c r="C28" s="53" t="n">
        <v>43</v>
      </c>
      <c r="D28" s="53" t="s">
        <v>46</v>
      </c>
      <c r="E28" s="54" t="n">
        <v>917.11</v>
      </c>
      <c r="F28" s="55" t="n">
        <v>1327.23</v>
      </c>
      <c r="G28" s="55" t="n">
        <v>1327</v>
      </c>
      <c r="H28" s="55" t="n">
        <v>1330</v>
      </c>
      <c r="I28" s="75" t="n">
        <v>1330</v>
      </c>
    </row>
    <row r="29" customFormat="false" ht="15" hidden="false" customHeight="false" outlineLevel="0" collapsed="false">
      <c r="A29" s="50"/>
      <c r="B29" s="50" t="n">
        <v>92</v>
      </c>
      <c r="C29" s="50"/>
      <c r="D29" s="73" t="s">
        <v>53</v>
      </c>
      <c r="E29" s="48" t="n">
        <f aca="false">(E30+E31+E32)</f>
        <v>34162.33</v>
      </c>
      <c r="F29" s="49" t="n">
        <f aca="false">(F30+F31+F32)</f>
        <v>29839.17</v>
      </c>
      <c r="G29" s="55"/>
      <c r="H29" s="55"/>
      <c r="I29" s="75"/>
    </row>
    <row r="30" customFormat="false" ht="15" hidden="false" customHeight="false" outlineLevel="0" collapsed="false">
      <c r="A30" s="50"/>
      <c r="B30" s="50"/>
      <c r="C30" s="76" t="n">
        <v>31</v>
      </c>
      <c r="D30" s="77" t="s">
        <v>44</v>
      </c>
      <c r="E30" s="54" t="n">
        <v>17289.4</v>
      </c>
      <c r="F30" s="55" t="n">
        <v>12966.1</v>
      </c>
      <c r="G30" s="55"/>
      <c r="H30" s="55"/>
      <c r="I30" s="75"/>
    </row>
    <row r="31" customFormat="false" ht="15" hidden="false" customHeight="false" outlineLevel="0" collapsed="false">
      <c r="A31" s="50"/>
      <c r="B31" s="50"/>
      <c r="C31" s="76" t="n">
        <v>51</v>
      </c>
      <c r="D31" s="77" t="s">
        <v>41</v>
      </c>
      <c r="E31" s="54" t="n">
        <v>16107.75</v>
      </c>
      <c r="F31" s="57" t="n">
        <v>16107.89</v>
      </c>
      <c r="G31" s="55"/>
      <c r="H31" s="55"/>
      <c r="I31" s="75"/>
    </row>
    <row r="32" customFormat="false" ht="15" hidden="false" customHeight="false" outlineLevel="0" collapsed="false">
      <c r="A32" s="50"/>
      <c r="B32" s="50"/>
      <c r="C32" s="76" t="n">
        <v>52</v>
      </c>
      <c r="D32" s="53" t="s">
        <v>40</v>
      </c>
      <c r="E32" s="78" t="n">
        <v>765.18</v>
      </c>
      <c r="F32" s="57" t="n">
        <v>765.18</v>
      </c>
      <c r="G32" s="79"/>
      <c r="H32" s="79"/>
      <c r="I32" s="80"/>
    </row>
    <row r="33" customFormat="false" ht="15" hidden="false" customHeight="false" outlineLevel="0" collapsed="false">
      <c r="A33" s="50"/>
      <c r="B33" s="50"/>
      <c r="C33" s="53"/>
      <c r="D33" s="81" t="s">
        <v>54</v>
      </c>
      <c r="E33" s="68" t="n">
        <f aca="false">(E10+E26+E29)</f>
        <v>621227.86</v>
      </c>
      <c r="F33" s="82" t="n">
        <f aca="false">(F10+F26+F29)</f>
        <v>1083936.99</v>
      </c>
      <c r="G33" s="70" t="n">
        <f aca="false">(G10+G26)</f>
        <v>1147020</v>
      </c>
      <c r="H33" s="70" t="n">
        <f aca="false">(H10+H26)</f>
        <v>750365</v>
      </c>
      <c r="I33" s="83" t="n">
        <f aca="false">(I10+I26)</f>
        <v>762539</v>
      </c>
    </row>
    <row r="34" customFormat="false" ht="15" hidden="false" customHeight="false" outlineLevel="0" collapsed="false">
      <c r="A34" s="84"/>
      <c r="B34" s="84"/>
      <c r="C34" s="84"/>
      <c r="D34" s="84"/>
      <c r="E34" s="84"/>
      <c r="F34" s="84"/>
      <c r="G34" s="84"/>
      <c r="H34" s="84"/>
      <c r="I34" s="84"/>
    </row>
    <row r="35" customFormat="false" ht="15" hidden="false" customHeight="true" outlineLevel="0" collapsed="false">
      <c r="A35" s="85" t="s">
        <v>55</v>
      </c>
      <c r="B35" s="85"/>
      <c r="C35" s="85"/>
      <c r="D35" s="85"/>
      <c r="E35" s="85"/>
      <c r="F35" s="85"/>
      <c r="G35" s="85"/>
      <c r="H35" s="85"/>
      <c r="I35" s="85"/>
    </row>
    <row r="36" customFormat="false" ht="8.25" hidden="false" customHeight="true" outlineLevel="0" collapsed="false">
      <c r="A36" s="85"/>
      <c r="B36" s="85"/>
      <c r="C36" s="85"/>
      <c r="D36" s="85"/>
      <c r="E36" s="85"/>
      <c r="F36" s="85"/>
      <c r="G36" s="85"/>
      <c r="H36" s="86"/>
      <c r="I36" s="86"/>
    </row>
    <row r="37" customFormat="false" ht="21.75" hidden="false" customHeight="true" outlineLevel="0" collapsed="false">
      <c r="A37" s="87" t="s">
        <v>34</v>
      </c>
      <c r="B37" s="88" t="s">
        <v>35</v>
      </c>
      <c r="C37" s="88" t="s">
        <v>36</v>
      </c>
      <c r="D37" s="88" t="s">
        <v>56</v>
      </c>
      <c r="E37" s="88" t="s">
        <v>19</v>
      </c>
      <c r="F37" s="87" t="s">
        <v>20</v>
      </c>
      <c r="G37" s="87" t="s">
        <v>8</v>
      </c>
      <c r="H37" s="87" t="s">
        <v>9</v>
      </c>
      <c r="I37" s="87" t="s">
        <v>10</v>
      </c>
    </row>
    <row r="38" customFormat="false" ht="15" hidden="false" customHeight="false" outlineLevel="0" collapsed="false">
      <c r="A38" s="47" t="n">
        <v>3</v>
      </c>
      <c r="B38" s="47"/>
      <c r="C38" s="47"/>
      <c r="D38" s="47" t="s">
        <v>57</v>
      </c>
      <c r="E38" s="48" t="n">
        <f aca="false">(E39+E44+E50)</f>
        <v>524435.27</v>
      </c>
      <c r="F38" s="49" t="n">
        <f aca="false">(F39+F44+F50)</f>
        <v>607491.04</v>
      </c>
      <c r="G38" s="49" t="n">
        <f aca="false">(G39+G44+G50)</f>
        <v>652038</v>
      </c>
      <c r="H38" s="49" t="n">
        <f aca="false">(H39+H44+H50)</f>
        <v>659865</v>
      </c>
      <c r="I38" s="49" t="n">
        <f aca="false">(I39+I44+I50)</f>
        <v>672039</v>
      </c>
    </row>
    <row r="39" customFormat="false" ht="15" hidden="false" customHeight="false" outlineLevel="0" collapsed="false">
      <c r="A39" s="47"/>
      <c r="B39" s="50" t="n">
        <v>31</v>
      </c>
      <c r="C39" s="50"/>
      <c r="D39" s="50" t="s">
        <v>58</v>
      </c>
      <c r="E39" s="48" t="n">
        <f aca="false">(E40+E41+E42+E43)</f>
        <v>429085.98</v>
      </c>
      <c r="F39" s="49" t="n">
        <f aca="false">SUM(F40:F43)</f>
        <v>467383.92</v>
      </c>
      <c r="G39" s="49" t="n">
        <f aca="false">(G40+G41+G42+G43)</f>
        <v>527081</v>
      </c>
      <c r="H39" s="49" t="n">
        <f aca="false">(H40+H41+H43)</f>
        <v>530000</v>
      </c>
      <c r="I39" s="49" t="n">
        <f aca="false">(I40+I41+I43)</f>
        <v>535000</v>
      </c>
    </row>
    <row r="40" customFormat="false" ht="15" hidden="false" customHeight="false" outlineLevel="0" collapsed="false">
      <c r="A40" s="52"/>
      <c r="B40" s="52"/>
      <c r="C40" s="53" t="n">
        <v>11</v>
      </c>
      <c r="D40" s="53" t="s">
        <v>42</v>
      </c>
      <c r="E40" s="54" t="n">
        <v>358047.25</v>
      </c>
      <c r="F40" s="55" t="n">
        <v>374663.22</v>
      </c>
      <c r="G40" s="55" t="n">
        <v>440344</v>
      </c>
      <c r="H40" s="55" t="n">
        <v>449595</v>
      </c>
      <c r="I40" s="55" t="n">
        <v>453074</v>
      </c>
    </row>
    <row r="41" customFormat="false" ht="15" hidden="false" customHeight="false" outlineLevel="0" collapsed="false">
      <c r="A41" s="52"/>
      <c r="B41" s="52"/>
      <c r="C41" s="53" t="n">
        <v>31</v>
      </c>
      <c r="D41" s="53" t="s">
        <v>44</v>
      </c>
      <c r="E41" s="54" t="n">
        <v>20507.7</v>
      </c>
      <c r="F41" s="55" t="n">
        <v>26331.27</v>
      </c>
      <c r="G41" s="55" t="n">
        <v>22271</v>
      </c>
      <c r="H41" s="55" t="n">
        <v>26340</v>
      </c>
      <c r="I41" s="55" t="n">
        <v>26640</v>
      </c>
    </row>
    <row r="42" customFormat="false" ht="15" hidden="false" customHeight="false" outlineLevel="0" collapsed="false">
      <c r="A42" s="52"/>
      <c r="B42" s="52"/>
      <c r="C42" s="53" t="n">
        <v>51</v>
      </c>
      <c r="D42" s="53" t="s">
        <v>41</v>
      </c>
      <c r="E42" s="54" t="n">
        <v>163.87</v>
      </c>
      <c r="F42" s="55" t="n">
        <v>15015.71</v>
      </c>
      <c r="G42" s="55" t="n">
        <v>11535</v>
      </c>
      <c r="H42" s="55"/>
      <c r="I42" s="55"/>
    </row>
    <row r="43" customFormat="false" ht="15" hidden="false" customHeight="false" outlineLevel="0" collapsed="false">
      <c r="A43" s="52"/>
      <c r="B43" s="52"/>
      <c r="C43" s="53" t="n">
        <v>52</v>
      </c>
      <c r="D43" s="53" t="s">
        <v>40</v>
      </c>
      <c r="E43" s="54" t="n">
        <v>50367.16</v>
      </c>
      <c r="F43" s="55" t="n">
        <v>51373.72</v>
      </c>
      <c r="G43" s="55" t="n">
        <v>52931</v>
      </c>
      <c r="H43" s="55" t="n">
        <v>54065</v>
      </c>
      <c r="I43" s="55" t="n">
        <v>55286</v>
      </c>
    </row>
    <row r="44" customFormat="false" ht="15" hidden="false" customHeight="false" outlineLevel="0" collapsed="false">
      <c r="A44" s="52"/>
      <c r="B44" s="52" t="n">
        <v>32</v>
      </c>
      <c r="C44" s="53"/>
      <c r="D44" s="52" t="s">
        <v>59</v>
      </c>
      <c r="E44" s="48" t="n">
        <f aca="false">(E45+E46+E47+E48+E49)</f>
        <v>94701.21</v>
      </c>
      <c r="F44" s="49" t="n">
        <f aca="false">SUM(F45:F49)</f>
        <v>139310.78</v>
      </c>
      <c r="G44" s="49" t="n">
        <f aca="false">(G45+G46+G47+G48+G49)</f>
        <v>124161</v>
      </c>
      <c r="H44" s="49" t="n">
        <f aca="false">(H45+H46+H47+H48+H49)</f>
        <v>129065</v>
      </c>
      <c r="I44" s="49" t="n">
        <f aca="false">(I45+I46+I47+I48+I49)</f>
        <v>136239</v>
      </c>
    </row>
    <row r="45" customFormat="false" ht="15" hidden="false" customHeight="false" outlineLevel="0" collapsed="false">
      <c r="A45" s="52"/>
      <c r="B45" s="52"/>
      <c r="C45" s="53" t="n">
        <v>11</v>
      </c>
      <c r="D45" s="53" t="s">
        <v>42</v>
      </c>
      <c r="E45" s="54" t="n">
        <v>27824.03</v>
      </c>
      <c r="F45" s="55" t="n">
        <v>57057.54</v>
      </c>
      <c r="G45" s="55" t="n">
        <v>36631</v>
      </c>
      <c r="H45" s="55" t="n">
        <v>29908</v>
      </c>
      <c r="I45" s="55" t="n">
        <v>20537</v>
      </c>
    </row>
    <row r="46" customFormat="false" ht="15" hidden="false" customHeight="false" outlineLevel="0" collapsed="false">
      <c r="A46" s="52"/>
      <c r="B46" s="52"/>
      <c r="C46" s="53" t="n">
        <v>31</v>
      </c>
      <c r="D46" s="53" t="s">
        <v>44</v>
      </c>
      <c r="E46" s="54" t="n">
        <v>13487.63</v>
      </c>
      <c r="F46" s="55" t="n">
        <v>11095.61</v>
      </c>
      <c r="G46" s="55" t="n">
        <v>3650</v>
      </c>
      <c r="H46" s="55"/>
      <c r="I46" s="55"/>
    </row>
    <row r="47" customFormat="false" ht="15" hidden="false" customHeight="false" outlineLevel="0" collapsed="false">
      <c r="A47" s="52"/>
      <c r="B47" s="52"/>
      <c r="C47" s="53" t="n">
        <v>43</v>
      </c>
      <c r="D47" s="53" t="s">
        <v>46</v>
      </c>
      <c r="E47" s="54" t="n">
        <v>41213.72</v>
      </c>
      <c r="F47" s="55" t="n">
        <v>44953.22</v>
      </c>
      <c r="G47" s="55" t="n">
        <v>50966</v>
      </c>
      <c r="H47" s="55" t="n">
        <v>49800</v>
      </c>
      <c r="I47" s="55" t="n">
        <v>50200</v>
      </c>
    </row>
    <row r="48" customFormat="false" ht="15" hidden="false" customHeight="false" outlineLevel="0" collapsed="false">
      <c r="A48" s="52"/>
      <c r="B48" s="52"/>
      <c r="C48" s="53" t="n">
        <v>51</v>
      </c>
      <c r="D48" s="53" t="s">
        <v>41</v>
      </c>
      <c r="E48" s="54" t="n">
        <v>118.82</v>
      </c>
      <c r="F48" s="55" t="n">
        <v>6202.41</v>
      </c>
      <c r="G48" s="89" t="n">
        <v>12589</v>
      </c>
      <c r="H48" s="55"/>
      <c r="I48" s="55"/>
    </row>
    <row r="49" customFormat="false" ht="15" hidden="false" customHeight="false" outlineLevel="0" collapsed="false">
      <c r="A49" s="52"/>
      <c r="B49" s="52"/>
      <c r="C49" s="53" t="n">
        <v>52</v>
      </c>
      <c r="D49" s="53" t="s">
        <v>40</v>
      </c>
      <c r="E49" s="54" t="n">
        <v>12057.01</v>
      </c>
      <c r="F49" s="55" t="n">
        <v>20002</v>
      </c>
      <c r="G49" s="55" t="n">
        <v>20325</v>
      </c>
      <c r="H49" s="55" t="n">
        <v>49357</v>
      </c>
      <c r="I49" s="55" t="n">
        <v>65502</v>
      </c>
    </row>
    <row r="50" customFormat="false" ht="15" hidden="false" customHeight="false" outlineLevel="0" collapsed="false">
      <c r="A50" s="52"/>
      <c r="B50" s="52" t="n">
        <v>34</v>
      </c>
      <c r="C50" s="53"/>
      <c r="D50" s="52" t="s">
        <v>60</v>
      </c>
      <c r="E50" s="48" t="n">
        <f aca="false">(E51)</f>
        <v>648.08</v>
      </c>
      <c r="F50" s="49" t="n">
        <f aca="false">(F51)</f>
        <v>796.34</v>
      </c>
      <c r="G50" s="49" t="n">
        <f aca="false">(G51)</f>
        <v>796</v>
      </c>
      <c r="H50" s="49" t="n">
        <f aca="false">(H51)</f>
        <v>800</v>
      </c>
      <c r="I50" s="49" t="n">
        <f aca="false">(I51)</f>
        <v>800</v>
      </c>
    </row>
    <row r="51" customFormat="false" ht="15" hidden="false" customHeight="false" outlineLevel="0" collapsed="false">
      <c r="A51" s="52"/>
      <c r="B51" s="52"/>
      <c r="C51" s="53" t="n">
        <v>43</v>
      </c>
      <c r="D51" s="53" t="s">
        <v>46</v>
      </c>
      <c r="E51" s="54" t="n">
        <v>648.08</v>
      </c>
      <c r="F51" s="55" t="n">
        <v>796.34</v>
      </c>
      <c r="G51" s="55" t="n">
        <v>796</v>
      </c>
      <c r="H51" s="55" t="n">
        <v>800</v>
      </c>
      <c r="I51" s="55" t="n">
        <v>800</v>
      </c>
    </row>
    <row r="52" customFormat="false" ht="22.5" hidden="false" customHeight="false" outlineLevel="0" collapsed="false">
      <c r="A52" s="90" t="n">
        <v>4</v>
      </c>
      <c r="B52" s="90"/>
      <c r="C52" s="90"/>
      <c r="D52" s="91" t="s">
        <v>61</v>
      </c>
      <c r="E52" s="48" t="n">
        <f aca="false">(E53)</f>
        <v>66953.49</v>
      </c>
      <c r="F52" s="49" t="n">
        <f aca="false">(F53)</f>
        <v>476445.95</v>
      </c>
      <c r="G52" s="49" t="n">
        <f aca="false">(G53)</f>
        <v>494982</v>
      </c>
      <c r="H52" s="49" t="n">
        <f aca="false">(H53)</f>
        <v>90500</v>
      </c>
      <c r="I52" s="49" t="n">
        <f aca="false">(I53)</f>
        <v>90500</v>
      </c>
    </row>
    <row r="53" customFormat="false" ht="33.75" hidden="false" customHeight="false" outlineLevel="0" collapsed="false">
      <c r="A53" s="52"/>
      <c r="B53" s="52" t="n">
        <v>42</v>
      </c>
      <c r="C53" s="53"/>
      <c r="D53" s="62" t="s">
        <v>62</v>
      </c>
      <c r="E53" s="48" t="n">
        <f aca="false">(E54+E55+E57)</f>
        <v>66953.49</v>
      </c>
      <c r="F53" s="49" t="n">
        <f aca="false">SUM(F54:F57)</f>
        <v>476445.95</v>
      </c>
      <c r="G53" s="49" t="n">
        <f aca="false">(G54+G56+G57)</f>
        <v>494982</v>
      </c>
      <c r="H53" s="49" t="n">
        <f aca="false">(H54+H55+H57)</f>
        <v>90500</v>
      </c>
      <c r="I53" s="49" t="n">
        <f aca="false">(I54+I55+I57)</f>
        <v>90500</v>
      </c>
    </row>
    <row r="54" customFormat="false" ht="15" hidden="false" customHeight="false" outlineLevel="0" collapsed="false">
      <c r="A54" s="52"/>
      <c r="B54" s="52"/>
      <c r="C54" s="53" t="n">
        <v>11</v>
      </c>
      <c r="D54" s="53" t="s">
        <v>42</v>
      </c>
      <c r="E54" s="54" t="n">
        <v>20625.11</v>
      </c>
      <c r="F54" s="55" t="n">
        <v>22164.71</v>
      </c>
      <c r="G54" s="55" t="n">
        <v>19908</v>
      </c>
      <c r="H54" s="55" t="n">
        <v>19908</v>
      </c>
      <c r="I54" s="55" t="n">
        <v>19908</v>
      </c>
    </row>
    <row r="55" customFormat="false" ht="15" hidden="false" customHeight="false" outlineLevel="0" collapsed="false">
      <c r="A55" s="52"/>
      <c r="B55" s="52"/>
      <c r="C55" s="53" t="n">
        <v>43</v>
      </c>
      <c r="D55" s="53" t="s">
        <v>46</v>
      </c>
      <c r="E55" s="54" t="n">
        <v>1109.32</v>
      </c>
      <c r="F55" s="55" t="n">
        <v>132.72</v>
      </c>
      <c r="G55" s="55"/>
      <c r="H55" s="55" t="n">
        <v>1330</v>
      </c>
      <c r="I55" s="55" t="n">
        <v>1330</v>
      </c>
    </row>
    <row r="56" customFormat="false" ht="15" hidden="false" customHeight="false" outlineLevel="0" collapsed="false">
      <c r="A56" s="52"/>
      <c r="B56" s="52"/>
      <c r="C56" s="53" t="n">
        <v>51</v>
      </c>
      <c r="D56" s="53" t="s">
        <v>41</v>
      </c>
      <c r="E56" s="54"/>
      <c r="F56" s="55" t="n">
        <v>401207.38</v>
      </c>
      <c r="G56" s="55" t="n">
        <v>401207</v>
      </c>
      <c r="H56" s="55"/>
      <c r="I56" s="55"/>
    </row>
    <row r="57" customFormat="false" ht="15" hidden="false" customHeight="false" outlineLevel="0" collapsed="false">
      <c r="A57" s="52"/>
      <c r="B57" s="52"/>
      <c r="C57" s="53" t="n">
        <v>52</v>
      </c>
      <c r="D57" s="53" t="s">
        <v>40</v>
      </c>
      <c r="E57" s="92" t="n">
        <v>45219.06</v>
      </c>
      <c r="F57" s="55" t="n">
        <v>52941.14</v>
      </c>
      <c r="G57" s="55" t="n">
        <v>73867</v>
      </c>
      <c r="H57" s="55" t="n">
        <v>69262</v>
      </c>
      <c r="I57" s="55" t="n">
        <v>69262</v>
      </c>
    </row>
    <row r="58" customFormat="false" ht="33.75" hidden="false" customHeight="false" outlineLevel="0" collapsed="false">
      <c r="A58" s="52"/>
      <c r="B58" s="52" t="n">
        <v>45</v>
      </c>
      <c r="C58" s="62"/>
      <c r="D58" s="93" t="s">
        <v>63</v>
      </c>
      <c r="E58" s="54"/>
      <c r="F58" s="55"/>
      <c r="G58" s="55"/>
      <c r="H58" s="55"/>
      <c r="I58" s="55"/>
    </row>
    <row r="59" customFormat="false" ht="15" hidden="false" customHeight="false" outlineLevel="0" collapsed="false">
      <c r="A59" s="52"/>
      <c r="B59" s="52"/>
      <c r="C59" s="53" t="n">
        <v>11</v>
      </c>
      <c r="D59" s="53" t="s">
        <v>42</v>
      </c>
      <c r="E59" s="54"/>
      <c r="F59" s="55"/>
      <c r="G59" s="55"/>
      <c r="H59" s="55"/>
      <c r="I59" s="55"/>
    </row>
    <row r="60" customFormat="false" ht="15" hidden="false" customHeight="false" outlineLevel="0" collapsed="false">
      <c r="A60" s="52"/>
      <c r="B60" s="52"/>
      <c r="C60" s="53" t="n">
        <v>43</v>
      </c>
      <c r="D60" s="53" t="s">
        <v>46</v>
      </c>
      <c r="E60" s="54"/>
      <c r="F60" s="55"/>
      <c r="G60" s="55"/>
      <c r="H60" s="55"/>
      <c r="I60" s="55"/>
    </row>
    <row r="61" customFormat="false" ht="15" hidden="false" customHeight="false" outlineLevel="0" collapsed="false">
      <c r="A61" s="52"/>
      <c r="B61" s="52"/>
      <c r="C61" s="53" t="n">
        <v>51</v>
      </c>
      <c r="D61" s="53" t="s">
        <v>41</v>
      </c>
      <c r="E61" s="54"/>
      <c r="F61" s="55"/>
      <c r="G61" s="55"/>
      <c r="H61" s="55"/>
      <c r="I61" s="55"/>
    </row>
    <row r="62" customFormat="false" ht="15" hidden="false" customHeight="false" outlineLevel="0" collapsed="false">
      <c r="A62" s="52"/>
      <c r="B62" s="52"/>
      <c r="C62" s="53" t="n">
        <v>52</v>
      </c>
      <c r="D62" s="53" t="s">
        <v>40</v>
      </c>
      <c r="E62" s="54"/>
      <c r="F62" s="55"/>
      <c r="G62" s="55"/>
      <c r="H62" s="55"/>
      <c r="I62" s="55"/>
    </row>
    <row r="63" customFormat="false" ht="15" hidden="false" customHeight="false" outlineLevel="0" collapsed="false">
      <c r="A63" s="52"/>
      <c r="B63" s="52"/>
      <c r="C63" s="53"/>
      <c r="D63" s="53"/>
      <c r="E63" s="54"/>
      <c r="F63" s="55"/>
      <c r="G63" s="55"/>
      <c r="H63" s="55"/>
      <c r="I63" s="55"/>
    </row>
    <row r="64" customFormat="false" ht="15" hidden="false" customHeight="false" outlineLevel="0" collapsed="false">
      <c r="A64" s="52"/>
      <c r="B64" s="52"/>
      <c r="C64" s="53"/>
      <c r="D64" s="56" t="s">
        <v>54</v>
      </c>
      <c r="E64" s="48" t="n">
        <f aca="false">(E38+E52)</f>
        <v>591388.76</v>
      </c>
      <c r="F64" s="49" t="n">
        <f aca="false">(F38+F52)</f>
        <v>1083936.99</v>
      </c>
      <c r="G64" s="49" t="n">
        <f aca="false">(G52+G38)</f>
        <v>1147020</v>
      </c>
      <c r="H64" s="49" t="n">
        <f aca="false">(H38+H52)</f>
        <v>750365</v>
      </c>
      <c r="I64" s="49" t="n">
        <f aca="false">(I38+I52)</f>
        <v>762539</v>
      </c>
    </row>
  </sheetData>
  <mergeCells count="5">
    <mergeCell ref="A1:I1"/>
    <mergeCell ref="A3:I3"/>
    <mergeCell ref="A5:I5"/>
    <mergeCell ref="A7:I7"/>
    <mergeCell ref="A35:I3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RowHeight="15" zeroHeight="false" outlineLevelRow="0" outlineLevelCol="0"/>
  <cols>
    <col collapsed="false" customWidth="true" hidden="false" outlineLevel="0" max="1" min="1" style="0" width="27.71"/>
    <col collapsed="false" customWidth="true" hidden="false" outlineLevel="0" max="2" min="2" style="0" width="14.7"/>
    <col collapsed="false" customWidth="true" hidden="false" outlineLevel="0" max="4" min="3" style="0" width="14.43"/>
    <col collapsed="false" customWidth="true" hidden="false" outlineLevel="0" max="5" min="5" style="0" width="15.15"/>
    <col collapsed="false" customWidth="true" hidden="false" outlineLevel="0" max="6" min="6" style="0" width="14.86"/>
    <col collapsed="false" customWidth="true" hidden="false" outlineLevel="0" max="1025" min="7" style="0" width="8.67"/>
  </cols>
  <sheetData>
    <row r="1" customFormat="false" ht="42" hidden="false" customHeight="true" outlineLevel="0" collapsed="false">
      <c r="A1" s="1" t="s">
        <v>64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5.75" hidden="false" customHeight="true" outlineLevel="0" collapsed="false">
      <c r="A3" s="1" t="s">
        <v>1</v>
      </c>
      <c r="B3" s="1"/>
      <c r="C3" s="1"/>
      <c r="D3" s="1"/>
      <c r="E3" s="1"/>
      <c r="F3" s="1"/>
    </row>
    <row r="4" customFormat="false" ht="18" hidden="false" customHeight="false" outlineLevel="0" collapsed="false">
      <c r="A4" s="2"/>
      <c r="B4" s="2"/>
      <c r="C4" s="2"/>
      <c r="D4" s="2"/>
      <c r="E4" s="3"/>
      <c r="F4" s="3"/>
    </row>
    <row r="5" customFormat="false" ht="18" hidden="false" customHeight="true" outlineLevel="0" collapsed="false">
      <c r="A5" s="1" t="s">
        <v>32</v>
      </c>
      <c r="B5" s="1"/>
      <c r="C5" s="1"/>
      <c r="D5" s="1"/>
      <c r="E5" s="1"/>
      <c r="F5" s="1"/>
    </row>
    <row r="6" customFormat="false" ht="18" hidden="false" customHeight="false" outlineLevel="0" collapsed="false">
      <c r="A6" s="2"/>
      <c r="B6" s="2"/>
      <c r="C6" s="2"/>
      <c r="D6" s="2"/>
      <c r="E6" s="3"/>
      <c r="F6" s="3"/>
    </row>
    <row r="7" customFormat="false" ht="15.75" hidden="false" customHeight="true" outlineLevel="0" collapsed="false">
      <c r="A7" s="1" t="s">
        <v>65</v>
      </c>
      <c r="B7" s="1"/>
      <c r="C7" s="1"/>
      <c r="D7" s="1"/>
      <c r="E7" s="1"/>
      <c r="F7" s="1"/>
    </row>
    <row r="8" customFormat="false" ht="18" hidden="false" customHeight="false" outlineLevel="0" collapsed="false">
      <c r="A8" s="2"/>
      <c r="B8" s="2"/>
      <c r="C8" s="2"/>
      <c r="D8" s="2"/>
      <c r="E8" s="3"/>
      <c r="F8" s="3" t="s">
        <v>66</v>
      </c>
    </row>
    <row r="9" customFormat="false" ht="25.5" hidden="false" customHeight="false" outlineLevel="0" collapsed="false">
      <c r="A9" s="45" t="s">
        <v>67</v>
      </c>
      <c r="B9" s="46" t="s">
        <v>19</v>
      </c>
      <c r="C9" s="45" t="s">
        <v>20</v>
      </c>
      <c r="D9" s="45" t="s">
        <v>8</v>
      </c>
      <c r="E9" s="45" t="s">
        <v>9</v>
      </c>
      <c r="F9" s="45" t="s">
        <v>10</v>
      </c>
    </row>
    <row r="10" customFormat="false" ht="15.75" hidden="false" customHeight="true" outlineLevel="0" collapsed="false">
      <c r="A10" s="94" t="s">
        <v>68</v>
      </c>
      <c r="B10" s="95"/>
      <c r="C10" s="96"/>
      <c r="D10" s="96"/>
      <c r="E10" s="96"/>
      <c r="F10" s="96"/>
    </row>
    <row r="11" customFormat="false" ht="15.75" hidden="false" customHeight="true" outlineLevel="0" collapsed="false">
      <c r="A11" s="94" t="s">
        <v>69</v>
      </c>
      <c r="B11" s="95"/>
      <c r="C11" s="96"/>
      <c r="D11" s="96"/>
      <c r="E11" s="96"/>
      <c r="F11" s="96"/>
    </row>
    <row r="12" customFormat="false" ht="15" hidden="false" customHeight="false" outlineLevel="0" collapsed="false">
      <c r="A12" s="97" t="s">
        <v>70</v>
      </c>
      <c r="B12" s="98" t="n">
        <v>591388.68</v>
      </c>
      <c r="C12" s="99" t="n">
        <v>1083936.99</v>
      </c>
      <c r="D12" s="99" t="n">
        <v>1147020</v>
      </c>
      <c r="E12" s="99" t="n">
        <v>750365</v>
      </c>
      <c r="F12" s="99" t="n">
        <v>762539</v>
      </c>
    </row>
    <row r="13" customFormat="false" ht="15" hidden="false" customHeight="false" outlineLevel="0" collapsed="false">
      <c r="A13" s="100"/>
      <c r="B13" s="95"/>
      <c r="C13" s="96"/>
      <c r="D13" s="96"/>
      <c r="E13" s="96"/>
      <c r="F13" s="96"/>
    </row>
    <row r="14" customFormat="false" ht="15" hidden="false" customHeight="false" outlineLevel="0" collapsed="false">
      <c r="A14" s="94"/>
      <c r="B14" s="95"/>
      <c r="C14" s="96"/>
      <c r="D14" s="96"/>
      <c r="E14" s="96"/>
      <c r="F14" s="101"/>
    </row>
    <row r="15" customFormat="false" ht="15" hidden="false" customHeight="false" outlineLevel="0" collapsed="false">
      <c r="A15" s="102"/>
      <c r="B15" s="95"/>
      <c r="C15" s="96"/>
      <c r="D15" s="96"/>
      <c r="E15" s="96"/>
      <c r="F15" s="101"/>
    </row>
  </sheetData>
  <mergeCells count="4">
    <mergeCell ref="A1:F1"/>
    <mergeCell ref="A3:F3"/>
    <mergeCell ref="A5:F5"/>
    <mergeCell ref="A7:F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6" activeCellId="0" sqref="I6"/>
    </sheetView>
  </sheetViews>
  <sheetFormatPr defaultRowHeight="15" zeroHeight="false" outlineLevelRow="0" outlineLevelCol="0"/>
  <cols>
    <col collapsed="false" customWidth="true" hidden="false" outlineLevel="0" max="1" min="1" style="0" width="7.42"/>
    <col collapsed="false" customWidth="true" hidden="false" outlineLevel="0" max="2" min="2" style="0" width="8.42"/>
    <col collapsed="false" customWidth="true" hidden="false" outlineLevel="0" max="3" min="3" style="0" width="5.43"/>
    <col collapsed="false" customWidth="true" hidden="false" outlineLevel="0" max="9" min="4" style="0" width="25.29"/>
    <col collapsed="false" customWidth="true" hidden="false" outlineLevel="0" max="1025" min="10" style="0" width="8.67"/>
  </cols>
  <sheetData>
    <row r="1" customFormat="false" ht="42" hidden="false" customHeight="true" outlineLevel="0" collapsed="false">
      <c r="A1" s="1" t="s">
        <v>71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5.75" hidden="false" customHeight="true" outlineLevel="0" collapsed="false">
      <c r="A3" s="1" t="s">
        <v>1</v>
      </c>
      <c r="B3" s="1"/>
      <c r="C3" s="1"/>
      <c r="D3" s="1"/>
      <c r="E3" s="1"/>
      <c r="F3" s="1"/>
      <c r="G3" s="1"/>
      <c r="H3" s="1"/>
      <c r="I3" s="1"/>
    </row>
    <row r="4" customFormat="false" ht="18" hidden="false" customHeight="false" outlineLevel="0" collapsed="false">
      <c r="A4" s="2"/>
      <c r="B4" s="2"/>
      <c r="C4" s="2"/>
      <c r="D4" s="2"/>
      <c r="E4" s="2"/>
      <c r="F4" s="2"/>
      <c r="G4" s="2"/>
      <c r="H4" s="3"/>
      <c r="I4" s="3"/>
    </row>
    <row r="5" customFormat="false" ht="18" hidden="false" customHeight="true" outlineLevel="0" collapsed="false">
      <c r="A5" s="1" t="s">
        <v>72</v>
      </c>
      <c r="B5" s="1"/>
      <c r="C5" s="1"/>
      <c r="D5" s="1"/>
      <c r="E5" s="1"/>
      <c r="F5" s="1"/>
      <c r="G5" s="1"/>
      <c r="H5" s="1"/>
      <c r="I5" s="1"/>
    </row>
    <row r="6" customFormat="false" ht="18" hidden="false" customHeight="false" outlineLevel="0" collapsed="false">
      <c r="A6" s="2"/>
      <c r="B6" s="2"/>
      <c r="C6" s="2"/>
      <c r="D6" s="2"/>
      <c r="E6" s="2"/>
      <c r="F6" s="2"/>
      <c r="G6" s="2"/>
      <c r="H6" s="3"/>
      <c r="I6" s="3" t="s">
        <v>66</v>
      </c>
    </row>
    <row r="7" customFormat="false" ht="25.5" hidden="false" customHeight="false" outlineLevel="0" collapsed="false">
      <c r="A7" s="45" t="s">
        <v>34</v>
      </c>
      <c r="B7" s="46" t="s">
        <v>35</v>
      </c>
      <c r="C7" s="46" t="s">
        <v>36</v>
      </c>
      <c r="D7" s="46" t="s">
        <v>73</v>
      </c>
      <c r="E7" s="46" t="s">
        <v>19</v>
      </c>
      <c r="F7" s="45" t="s">
        <v>20</v>
      </c>
      <c r="G7" s="45" t="s">
        <v>8</v>
      </c>
      <c r="H7" s="45" t="s">
        <v>9</v>
      </c>
      <c r="I7" s="45" t="s">
        <v>10</v>
      </c>
    </row>
    <row r="8" customFormat="false" ht="25.5" hidden="false" customHeight="false" outlineLevel="0" collapsed="false">
      <c r="A8" s="94" t="n">
        <v>8</v>
      </c>
      <c r="B8" s="94"/>
      <c r="C8" s="94"/>
      <c r="D8" s="94" t="s">
        <v>74</v>
      </c>
      <c r="E8" s="95"/>
      <c r="F8" s="96"/>
      <c r="G8" s="96"/>
      <c r="H8" s="96"/>
      <c r="I8" s="96"/>
    </row>
    <row r="9" customFormat="false" ht="15" hidden="false" customHeight="false" outlineLevel="0" collapsed="false">
      <c r="A9" s="94"/>
      <c r="B9" s="103" t="n">
        <v>84</v>
      </c>
      <c r="C9" s="103"/>
      <c r="D9" s="103" t="s">
        <v>75</v>
      </c>
      <c r="E9" s="95"/>
      <c r="F9" s="96"/>
      <c r="G9" s="96"/>
      <c r="H9" s="96"/>
      <c r="I9" s="96"/>
    </row>
    <row r="10" customFormat="false" ht="25.5" hidden="false" customHeight="false" outlineLevel="0" collapsed="false">
      <c r="A10" s="100"/>
      <c r="B10" s="100"/>
      <c r="C10" s="104" t="n">
        <v>81</v>
      </c>
      <c r="D10" s="97" t="s">
        <v>76</v>
      </c>
      <c r="E10" s="95"/>
      <c r="F10" s="96"/>
      <c r="G10" s="96"/>
      <c r="H10" s="96"/>
      <c r="I10" s="96"/>
    </row>
    <row r="11" customFormat="false" ht="25.5" hidden="false" customHeight="false" outlineLevel="0" collapsed="false">
      <c r="A11" s="105" t="n">
        <v>5</v>
      </c>
      <c r="B11" s="106"/>
      <c r="C11" s="106"/>
      <c r="D11" s="107" t="s">
        <v>77</v>
      </c>
      <c r="E11" s="95"/>
      <c r="F11" s="96"/>
      <c r="G11" s="96"/>
      <c r="H11" s="96"/>
      <c r="I11" s="96"/>
    </row>
    <row r="12" customFormat="false" ht="25.5" hidden="false" customHeight="false" outlineLevel="0" collapsed="false">
      <c r="A12" s="103"/>
      <c r="B12" s="103" t="n">
        <v>54</v>
      </c>
      <c r="C12" s="103"/>
      <c r="D12" s="108" t="s">
        <v>78</v>
      </c>
      <c r="E12" s="95"/>
      <c r="F12" s="96"/>
      <c r="G12" s="96"/>
      <c r="H12" s="96"/>
      <c r="I12" s="101"/>
    </row>
    <row r="13" customFormat="false" ht="15" hidden="false" customHeight="false" outlineLevel="0" collapsed="false">
      <c r="A13" s="103"/>
      <c r="B13" s="103"/>
      <c r="C13" s="104" t="n">
        <v>11</v>
      </c>
      <c r="D13" s="104" t="s">
        <v>42</v>
      </c>
      <c r="E13" s="95"/>
      <c r="F13" s="96"/>
      <c r="G13" s="96"/>
      <c r="H13" s="96"/>
      <c r="I13" s="101"/>
    </row>
    <row r="14" customFormat="false" ht="15" hidden="false" customHeight="false" outlineLevel="0" collapsed="false">
      <c r="A14" s="103"/>
      <c r="B14" s="103"/>
      <c r="C14" s="104" t="n">
        <v>31</v>
      </c>
      <c r="D14" s="104" t="s">
        <v>44</v>
      </c>
      <c r="E14" s="95"/>
      <c r="F14" s="96"/>
      <c r="G14" s="96"/>
      <c r="H14" s="96"/>
      <c r="I14" s="101"/>
    </row>
  </sheetData>
  <mergeCells count="3">
    <mergeCell ref="A1:I1"/>
    <mergeCell ref="A3:I3"/>
    <mergeCell ref="A5:I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62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A62" activeCellId="0" sqref="A62"/>
    </sheetView>
  </sheetViews>
  <sheetFormatPr defaultRowHeight="15" zeroHeight="false" outlineLevelRow="0" outlineLevelCol="0"/>
  <cols>
    <col collapsed="false" customWidth="true" hidden="false" outlineLevel="0" max="1" min="1" style="0" width="7.42"/>
    <col collapsed="false" customWidth="true" hidden="false" outlineLevel="0" max="2" min="2" style="0" width="8"/>
    <col collapsed="false" customWidth="true" hidden="false" outlineLevel="0" max="3" min="3" style="0" width="3.86"/>
    <col collapsed="false" customWidth="true" hidden="false" outlineLevel="0" max="4" min="4" style="0" width="18.29"/>
    <col collapsed="false" customWidth="true" hidden="false" outlineLevel="0" max="5" min="5" style="0" width="13.01"/>
    <col collapsed="false" customWidth="true" hidden="false" outlineLevel="0" max="6" min="6" style="0" width="11.99"/>
    <col collapsed="false" customWidth="true" hidden="false" outlineLevel="0" max="7" min="7" style="0" width="13.14"/>
    <col collapsed="false" customWidth="true" hidden="false" outlineLevel="0" max="8" min="8" style="0" width="11.71"/>
    <col collapsed="false" customWidth="true" hidden="false" outlineLevel="0" max="9" min="9" style="0" width="12.71"/>
    <col collapsed="false" customWidth="true" hidden="false" outlineLevel="0" max="1025" min="10" style="0" width="8.67"/>
  </cols>
  <sheetData>
    <row r="1" customFormat="false" ht="42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false" outlineLevel="0" collapsed="false">
      <c r="A2" s="2"/>
      <c r="B2" s="2"/>
      <c r="C2" s="2"/>
      <c r="D2" s="2"/>
      <c r="E2" s="2"/>
      <c r="F2" s="2"/>
      <c r="G2" s="2"/>
      <c r="H2" s="3"/>
      <c r="I2" s="3"/>
    </row>
    <row r="3" customFormat="false" ht="18" hidden="false" customHeight="true" outlineLevel="0" collapsed="false">
      <c r="A3" s="1" t="s">
        <v>79</v>
      </c>
      <c r="B3" s="1"/>
      <c r="C3" s="1"/>
      <c r="D3" s="1"/>
      <c r="E3" s="1"/>
      <c r="F3" s="1"/>
      <c r="G3" s="1"/>
      <c r="H3" s="1"/>
      <c r="I3" s="1"/>
    </row>
    <row r="4" customFormat="false" ht="18" hidden="false" customHeight="false" outlineLevel="0" collapsed="false">
      <c r="A4" s="2"/>
      <c r="B4" s="2"/>
      <c r="C4" s="2"/>
      <c r="D4" s="2"/>
      <c r="E4" s="2"/>
      <c r="F4" s="2"/>
      <c r="G4" s="2"/>
      <c r="H4" s="3"/>
      <c r="I4" s="3" t="s">
        <v>66</v>
      </c>
    </row>
    <row r="5" customFormat="false" ht="25.5" hidden="false" customHeight="true" outlineLevel="0" collapsed="false">
      <c r="A5" s="45" t="s">
        <v>80</v>
      </c>
      <c r="B5" s="45"/>
      <c r="C5" s="45"/>
      <c r="D5" s="46" t="s">
        <v>81</v>
      </c>
      <c r="E5" s="46" t="s">
        <v>19</v>
      </c>
      <c r="F5" s="45" t="s">
        <v>20</v>
      </c>
      <c r="G5" s="45" t="s">
        <v>8</v>
      </c>
      <c r="H5" s="45" t="s">
        <v>9</v>
      </c>
      <c r="I5" s="45" t="s">
        <v>10</v>
      </c>
    </row>
    <row r="6" customFormat="false" ht="15" hidden="false" customHeight="true" outlineLevel="0" collapsed="false">
      <c r="A6" s="109" t="s">
        <v>82</v>
      </c>
      <c r="B6" s="109"/>
      <c r="C6" s="109"/>
      <c r="D6" s="110" t="s">
        <v>83</v>
      </c>
      <c r="E6" s="98"/>
      <c r="F6" s="96"/>
      <c r="G6" s="99"/>
      <c r="H6" s="96"/>
      <c r="I6" s="96"/>
    </row>
    <row r="7" customFormat="false" ht="21" hidden="false" customHeight="true" outlineLevel="0" collapsed="false">
      <c r="A7" s="111" t="s">
        <v>84</v>
      </c>
      <c r="B7" s="111"/>
      <c r="C7" s="111"/>
      <c r="D7" s="112" t="s">
        <v>58</v>
      </c>
      <c r="E7" s="98"/>
      <c r="F7" s="99"/>
      <c r="G7" s="99"/>
      <c r="H7" s="99"/>
      <c r="I7" s="99"/>
    </row>
    <row r="8" customFormat="false" ht="26.25" hidden="false" customHeight="true" outlineLevel="0" collapsed="false">
      <c r="A8" s="113" t="s">
        <v>85</v>
      </c>
      <c r="B8" s="114"/>
      <c r="C8" s="115"/>
      <c r="D8" s="116" t="s">
        <v>42</v>
      </c>
      <c r="E8" s="98"/>
      <c r="F8" s="99"/>
      <c r="G8" s="99"/>
      <c r="H8" s="99"/>
      <c r="I8" s="99"/>
    </row>
    <row r="9" customFormat="false" ht="15" hidden="false" customHeight="false" outlineLevel="0" collapsed="false">
      <c r="A9" s="117" t="n">
        <v>3</v>
      </c>
      <c r="B9" s="117"/>
      <c r="C9" s="117"/>
      <c r="D9" s="118" t="s">
        <v>57</v>
      </c>
      <c r="E9" s="119"/>
      <c r="F9" s="120"/>
      <c r="G9" s="55"/>
      <c r="H9" s="55"/>
      <c r="I9" s="55"/>
    </row>
    <row r="10" customFormat="false" ht="15" hidden="false" customHeight="false" outlineLevel="0" collapsed="false">
      <c r="A10" s="121" t="n">
        <v>31</v>
      </c>
      <c r="B10" s="121"/>
      <c r="C10" s="121"/>
      <c r="D10" s="122" t="s">
        <v>58</v>
      </c>
      <c r="E10" s="54" t="n">
        <v>358047.25</v>
      </c>
      <c r="F10" s="55" t="n">
        <v>374663.22</v>
      </c>
      <c r="G10" s="55" t="n">
        <v>440344</v>
      </c>
      <c r="H10" s="55" t="n">
        <v>449595</v>
      </c>
      <c r="I10" s="55" t="n">
        <v>453074</v>
      </c>
    </row>
    <row r="11" customFormat="false" ht="15" hidden="false" customHeight="false" outlineLevel="0" collapsed="false">
      <c r="A11" s="123" t="s">
        <v>86</v>
      </c>
      <c r="B11" s="124"/>
      <c r="C11" s="112"/>
      <c r="D11" s="118" t="s">
        <v>44</v>
      </c>
      <c r="E11" s="54"/>
      <c r="F11" s="55"/>
      <c r="G11" s="55"/>
      <c r="H11" s="55"/>
      <c r="I11" s="55"/>
    </row>
    <row r="12" customFormat="false" ht="15" hidden="false" customHeight="false" outlineLevel="0" collapsed="false">
      <c r="A12" s="125" t="n">
        <v>3</v>
      </c>
      <c r="B12" s="125"/>
      <c r="C12" s="125"/>
      <c r="D12" s="118" t="s">
        <v>57</v>
      </c>
      <c r="E12" s="119"/>
      <c r="F12" s="120"/>
      <c r="G12" s="55"/>
      <c r="H12" s="55"/>
      <c r="I12" s="55"/>
    </row>
    <row r="13" customFormat="false" ht="15" hidden="false" customHeight="false" outlineLevel="0" collapsed="false">
      <c r="A13" s="121" t="n">
        <v>31</v>
      </c>
      <c r="B13" s="121"/>
      <c r="C13" s="121"/>
      <c r="D13" s="122" t="s">
        <v>58</v>
      </c>
      <c r="E13" s="54" t="n">
        <v>20507.7</v>
      </c>
      <c r="F13" s="55" t="n">
        <v>26331.27</v>
      </c>
      <c r="G13" s="55" t="n">
        <v>22271</v>
      </c>
      <c r="H13" s="55" t="n">
        <v>26340</v>
      </c>
      <c r="I13" s="55" t="n">
        <v>26640</v>
      </c>
    </row>
    <row r="14" customFormat="false" ht="15" hidden="false" customHeight="true" outlineLevel="0" collapsed="false">
      <c r="A14" s="125" t="s">
        <v>87</v>
      </c>
      <c r="B14" s="125"/>
      <c r="C14" s="125"/>
      <c r="D14" s="118" t="s">
        <v>41</v>
      </c>
      <c r="E14" s="54"/>
      <c r="F14" s="55"/>
      <c r="G14" s="55"/>
      <c r="H14" s="55"/>
      <c r="I14" s="55"/>
    </row>
    <row r="15" customFormat="false" ht="15" hidden="false" customHeight="false" outlineLevel="0" collapsed="false">
      <c r="A15" s="117" t="n">
        <v>3</v>
      </c>
      <c r="B15" s="117"/>
      <c r="C15" s="117"/>
      <c r="D15" s="118" t="s">
        <v>57</v>
      </c>
      <c r="E15" s="119"/>
      <c r="F15" s="120"/>
      <c r="G15" s="55"/>
      <c r="H15" s="55"/>
      <c r="I15" s="55"/>
    </row>
    <row r="16" customFormat="false" ht="15" hidden="false" customHeight="false" outlineLevel="0" collapsed="false">
      <c r="A16" s="121" t="n">
        <v>31</v>
      </c>
      <c r="B16" s="121"/>
      <c r="C16" s="121"/>
      <c r="D16" s="122" t="s">
        <v>58</v>
      </c>
      <c r="E16" s="54" t="n">
        <v>163.87</v>
      </c>
      <c r="F16" s="55" t="n">
        <v>15015.71</v>
      </c>
      <c r="G16" s="55" t="n">
        <v>11535</v>
      </c>
      <c r="H16" s="55"/>
      <c r="I16" s="55"/>
    </row>
    <row r="17" customFormat="false" ht="15" hidden="false" customHeight="true" outlineLevel="0" collapsed="false">
      <c r="A17" s="125" t="s">
        <v>88</v>
      </c>
      <c r="B17" s="125"/>
      <c r="C17" s="125"/>
      <c r="D17" s="126" t="s">
        <v>40</v>
      </c>
      <c r="E17" s="54"/>
      <c r="F17" s="55"/>
      <c r="G17" s="55"/>
      <c r="H17" s="55"/>
      <c r="I17" s="75"/>
    </row>
    <row r="18" customFormat="false" ht="15" hidden="false" customHeight="false" outlineLevel="0" collapsed="false">
      <c r="A18" s="125" t="n">
        <v>3</v>
      </c>
      <c r="B18" s="125"/>
      <c r="C18" s="125"/>
      <c r="D18" s="118" t="s">
        <v>57</v>
      </c>
      <c r="E18" s="119"/>
      <c r="F18" s="120"/>
      <c r="G18" s="55"/>
      <c r="H18" s="55"/>
      <c r="I18" s="75"/>
    </row>
    <row r="19" customFormat="false" ht="15" hidden="false" customHeight="false" outlineLevel="0" collapsed="false">
      <c r="A19" s="121" t="n">
        <v>31</v>
      </c>
      <c r="B19" s="121"/>
      <c r="C19" s="121"/>
      <c r="D19" s="122" t="s">
        <v>58</v>
      </c>
      <c r="E19" s="54" t="n">
        <v>50367.16</v>
      </c>
      <c r="F19" s="55" t="n">
        <v>51373.72</v>
      </c>
      <c r="G19" s="55" t="n">
        <v>52931</v>
      </c>
      <c r="H19" s="55" t="n">
        <v>54065</v>
      </c>
      <c r="I19" s="75" t="n">
        <v>55286</v>
      </c>
    </row>
    <row r="20" customFormat="false" ht="21" hidden="false" customHeight="false" outlineLevel="0" collapsed="false">
      <c r="A20" s="127"/>
      <c r="B20" s="128"/>
      <c r="C20" s="129"/>
      <c r="D20" s="130" t="s">
        <v>89</v>
      </c>
      <c r="E20" s="131" t="n">
        <f aca="false">SUM(E10:E19)</f>
        <v>429085.98</v>
      </c>
      <c r="F20" s="132" t="n">
        <f aca="false">SUM(F10:F19)</f>
        <v>467383.92</v>
      </c>
      <c r="G20" s="49" t="n">
        <f aca="false">SUM(G10:G19)</f>
        <v>527081</v>
      </c>
      <c r="H20" s="49" t="n">
        <f aca="false">SUM(H10:H19)</f>
        <v>530000</v>
      </c>
      <c r="I20" s="74" t="n">
        <f aca="false">SUM(I10:I19)</f>
        <v>535000</v>
      </c>
    </row>
    <row r="21" customFormat="false" ht="24" hidden="false" customHeight="true" outlineLevel="0" collapsed="false">
      <c r="A21" s="111" t="s">
        <v>90</v>
      </c>
      <c r="B21" s="111"/>
      <c r="C21" s="111"/>
      <c r="D21" s="112" t="s">
        <v>91</v>
      </c>
      <c r="E21" s="54"/>
      <c r="F21" s="55"/>
      <c r="G21" s="55"/>
      <c r="H21" s="55"/>
      <c r="I21" s="75"/>
    </row>
    <row r="22" customFormat="false" ht="15" hidden="false" customHeight="true" outlineLevel="0" collapsed="false">
      <c r="A22" s="125" t="s">
        <v>85</v>
      </c>
      <c r="B22" s="125"/>
      <c r="C22" s="125"/>
      <c r="D22" s="118" t="s">
        <v>42</v>
      </c>
      <c r="E22" s="54"/>
      <c r="F22" s="55"/>
      <c r="G22" s="55"/>
      <c r="H22" s="55"/>
      <c r="I22" s="75"/>
    </row>
    <row r="23" customFormat="false" ht="15" hidden="false" customHeight="false" outlineLevel="0" collapsed="false">
      <c r="A23" s="117" t="n">
        <v>3</v>
      </c>
      <c r="B23" s="117"/>
      <c r="C23" s="117"/>
      <c r="D23" s="118" t="s">
        <v>57</v>
      </c>
      <c r="E23" s="119"/>
      <c r="F23" s="120"/>
      <c r="G23" s="55"/>
      <c r="H23" s="55"/>
      <c r="I23" s="75"/>
    </row>
    <row r="24" customFormat="false" ht="15" hidden="false" customHeight="false" outlineLevel="0" collapsed="false">
      <c r="A24" s="121" t="n">
        <v>32</v>
      </c>
      <c r="B24" s="121"/>
      <c r="C24" s="121"/>
      <c r="D24" s="122" t="s">
        <v>59</v>
      </c>
      <c r="E24" s="54" t="n">
        <v>25263.4</v>
      </c>
      <c r="F24" s="55" t="n">
        <v>52505.15</v>
      </c>
      <c r="G24" s="55" t="n">
        <v>33313</v>
      </c>
      <c r="H24" s="55" t="n">
        <v>25408</v>
      </c>
      <c r="I24" s="75" t="n">
        <v>15537</v>
      </c>
    </row>
    <row r="25" customFormat="false" ht="22.5" hidden="false" customHeight="false" outlineLevel="0" collapsed="false">
      <c r="A25" s="133" t="n">
        <v>42</v>
      </c>
      <c r="B25" s="124"/>
      <c r="C25" s="112"/>
      <c r="D25" s="122" t="s">
        <v>92</v>
      </c>
      <c r="E25" s="54" t="n">
        <v>19908.42</v>
      </c>
      <c r="F25" s="55" t="n">
        <v>21766.54</v>
      </c>
      <c r="G25" s="55" t="n">
        <v>19908</v>
      </c>
      <c r="H25" s="55" t="n">
        <v>19908</v>
      </c>
      <c r="I25" s="75" t="n">
        <v>19908</v>
      </c>
    </row>
    <row r="26" customFormat="false" ht="22.5" hidden="false" customHeight="false" outlineLevel="0" collapsed="false">
      <c r="A26" s="134" t="n">
        <v>45</v>
      </c>
      <c r="B26" s="124"/>
      <c r="C26" s="112"/>
      <c r="D26" s="122" t="s">
        <v>63</v>
      </c>
      <c r="E26" s="54"/>
      <c r="F26" s="55"/>
      <c r="G26" s="55"/>
      <c r="H26" s="55"/>
      <c r="I26" s="75"/>
    </row>
    <row r="27" customFormat="false" ht="15" hidden="false" customHeight="true" outlineLevel="0" collapsed="false">
      <c r="A27" s="125" t="s">
        <v>86</v>
      </c>
      <c r="B27" s="125"/>
      <c r="C27" s="125"/>
      <c r="D27" s="118" t="s">
        <v>44</v>
      </c>
      <c r="E27" s="54"/>
      <c r="F27" s="55"/>
      <c r="G27" s="55"/>
      <c r="H27" s="55"/>
      <c r="I27" s="75"/>
    </row>
    <row r="28" customFormat="false" ht="15" hidden="false" customHeight="false" outlineLevel="0" collapsed="false">
      <c r="A28" s="117" t="n">
        <v>3</v>
      </c>
      <c r="B28" s="117"/>
      <c r="C28" s="117"/>
      <c r="D28" s="118" t="s">
        <v>57</v>
      </c>
      <c r="E28" s="119"/>
      <c r="F28" s="120"/>
      <c r="G28" s="55"/>
      <c r="H28" s="55"/>
      <c r="I28" s="75"/>
    </row>
    <row r="29" customFormat="false" ht="15" hidden="false" customHeight="false" outlineLevel="0" collapsed="false">
      <c r="A29" s="121" t="n">
        <v>32</v>
      </c>
      <c r="B29" s="121"/>
      <c r="C29" s="121"/>
      <c r="D29" s="122" t="s">
        <v>59</v>
      </c>
      <c r="E29" s="54" t="n">
        <v>13487.63</v>
      </c>
      <c r="F29" s="55" t="n">
        <v>11095.61</v>
      </c>
      <c r="G29" s="55" t="n">
        <v>3650</v>
      </c>
      <c r="H29" s="55"/>
      <c r="I29" s="75"/>
    </row>
    <row r="30" customFormat="false" ht="22.5" hidden="false" customHeight="false" outlineLevel="0" collapsed="false">
      <c r="A30" s="133" t="n">
        <v>42</v>
      </c>
      <c r="B30" s="124"/>
      <c r="C30" s="112"/>
      <c r="D30" s="122" t="s">
        <v>92</v>
      </c>
      <c r="E30" s="54"/>
      <c r="F30" s="55"/>
      <c r="G30" s="55"/>
      <c r="H30" s="55"/>
      <c r="I30" s="75"/>
    </row>
    <row r="31" customFormat="false" ht="22.5" hidden="false" customHeight="false" outlineLevel="0" collapsed="false">
      <c r="A31" s="134" t="n">
        <v>45</v>
      </c>
      <c r="B31" s="124"/>
      <c r="C31" s="112"/>
      <c r="D31" s="122" t="s">
        <v>63</v>
      </c>
      <c r="E31" s="54"/>
      <c r="F31" s="55"/>
      <c r="G31" s="55"/>
      <c r="H31" s="55"/>
      <c r="I31" s="75"/>
    </row>
    <row r="32" customFormat="false" ht="15" hidden="false" customHeight="true" outlineLevel="0" collapsed="false">
      <c r="A32" s="125" t="s">
        <v>93</v>
      </c>
      <c r="B32" s="125"/>
      <c r="C32" s="125"/>
      <c r="D32" s="118" t="s">
        <v>46</v>
      </c>
      <c r="E32" s="135"/>
      <c r="F32" s="136"/>
      <c r="G32" s="55"/>
      <c r="H32" s="55"/>
      <c r="I32" s="75"/>
    </row>
    <row r="33" customFormat="false" ht="15" hidden="false" customHeight="false" outlineLevel="0" collapsed="false">
      <c r="A33" s="117" t="n">
        <v>3</v>
      </c>
      <c r="B33" s="117"/>
      <c r="C33" s="117"/>
      <c r="D33" s="118" t="s">
        <v>57</v>
      </c>
      <c r="E33" s="119"/>
      <c r="F33" s="120"/>
      <c r="G33" s="55"/>
      <c r="H33" s="55"/>
      <c r="I33" s="75"/>
    </row>
    <row r="34" customFormat="false" ht="15" hidden="false" customHeight="false" outlineLevel="0" collapsed="false">
      <c r="A34" s="121" t="n">
        <v>32</v>
      </c>
      <c r="B34" s="121"/>
      <c r="C34" s="121"/>
      <c r="D34" s="122" t="s">
        <v>59</v>
      </c>
      <c r="E34" s="54" t="n">
        <v>41213.72</v>
      </c>
      <c r="F34" s="55" t="n">
        <v>44953.22</v>
      </c>
      <c r="G34" s="55" t="n">
        <v>49639</v>
      </c>
      <c r="H34" s="55" t="n">
        <v>49800</v>
      </c>
      <c r="I34" s="75" t="n">
        <v>50200</v>
      </c>
    </row>
    <row r="35" customFormat="false" ht="15" hidden="false" customHeight="false" outlineLevel="0" collapsed="false">
      <c r="A35" s="127" t="n">
        <v>34</v>
      </c>
      <c r="B35" s="128"/>
      <c r="C35" s="129"/>
      <c r="D35" s="122" t="s">
        <v>60</v>
      </c>
      <c r="E35" s="54" t="n">
        <v>648.08</v>
      </c>
      <c r="F35" s="55" t="n">
        <v>796.34</v>
      </c>
      <c r="G35" s="55" t="n">
        <v>796</v>
      </c>
      <c r="H35" s="55" t="n">
        <v>800</v>
      </c>
      <c r="I35" s="75" t="n">
        <v>800</v>
      </c>
    </row>
    <row r="36" customFormat="false" ht="22.5" hidden="false" customHeight="false" outlineLevel="0" collapsed="false">
      <c r="A36" s="133" t="n">
        <v>42</v>
      </c>
      <c r="B36" s="124"/>
      <c r="C36" s="112"/>
      <c r="D36" s="122" t="s">
        <v>92</v>
      </c>
      <c r="E36" s="54" t="n">
        <v>1109.32</v>
      </c>
      <c r="F36" s="55" t="n">
        <v>132.72</v>
      </c>
      <c r="G36" s="55" t="n">
        <v>1327</v>
      </c>
      <c r="H36" s="55" t="n">
        <v>1330</v>
      </c>
      <c r="I36" s="75" t="n">
        <v>1330</v>
      </c>
    </row>
    <row r="37" customFormat="false" ht="33.75" hidden="false" customHeight="false" outlineLevel="0" collapsed="false">
      <c r="A37" s="134" t="n">
        <v>45</v>
      </c>
      <c r="B37" s="124"/>
      <c r="C37" s="112"/>
      <c r="D37" s="122" t="s">
        <v>63</v>
      </c>
      <c r="E37" s="137"/>
      <c r="F37" s="55"/>
      <c r="G37" s="55"/>
      <c r="H37" s="55"/>
      <c r="I37" s="75"/>
    </row>
    <row r="38" customFormat="false" ht="15" hidden="false" customHeight="true" outlineLevel="0" collapsed="false">
      <c r="A38" s="125" t="s">
        <v>87</v>
      </c>
      <c r="B38" s="125"/>
      <c r="C38" s="125"/>
      <c r="D38" s="118" t="s">
        <v>41</v>
      </c>
      <c r="E38" s="137"/>
      <c r="F38" s="55"/>
      <c r="G38" s="55"/>
      <c r="H38" s="55"/>
      <c r="I38" s="75"/>
    </row>
    <row r="39" customFormat="false" ht="15" hidden="false" customHeight="false" outlineLevel="0" collapsed="false">
      <c r="A39" s="138" t="n">
        <v>3</v>
      </c>
      <c r="B39" s="138"/>
      <c r="C39" s="138"/>
      <c r="D39" s="122" t="s">
        <v>57</v>
      </c>
      <c r="E39" s="137"/>
      <c r="F39" s="55"/>
      <c r="G39" s="55"/>
      <c r="H39" s="55"/>
      <c r="I39" s="75"/>
    </row>
    <row r="40" customFormat="false" ht="15" hidden="false" customHeight="false" outlineLevel="0" collapsed="false">
      <c r="A40" s="121" t="n">
        <v>32</v>
      </c>
      <c r="B40" s="121"/>
      <c r="C40" s="121"/>
      <c r="D40" s="122" t="s">
        <v>59</v>
      </c>
      <c r="E40" s="137" t="n">
        <v>118.82</v>
      </c>
      <c r="F40" s="55" t="n">
        <v>6202.41</v>
      </c>
      <c r="G40" s="55" t="n">
        <v>12589</v>
      </c>
      <c r="H40" s="55"/>
      <c r="I40" s="75"/>
    </row>
    <row r="41" customFormat="false" ht="22.5" hidden="false" customHeight="false" outlineLevel="0" collapsed="false">
      <c r="A41" s="133" t="n">
        <v>42</v>
      </c>
      <c r="B41" s="124"/>
      <c r="C41" s="112"/>
      <c r="D41" s="122" t="s">
        <v>92</v>
      </c>
      <c r="E41" s="137"/>
      <c r="F41" s="55" t="n">
        <v>401207.38</v>
      </c>
      <c r="G41" s="55" t="n">
        <v>401207</v>
      </c>
      <c r="H41" s="55"/>
      <c r="I41" s="75"/>
    </row>
    <row r="42" customFormat="false" ht="33.75" hidden="false" customHeight="false" outlineLevel="0" collapsed="false">
      <c r="A42" s="134" t="n">
        <v>45</v>
      </c>
      <c r="B42" s="124"/>
      <c r="C42" s="112"/>
      <c r="D42" s="122" t="s">
        <v>63</v>
      </c>
      <c r="E42" s="137"/>
      <c r="F42" s="55"/>
      <c r="G42" s="55"/>
      <c r="H42" s="55"/>
      <c r="I42" s="75"/>
    </row>
    <row r="43" customFormat="false" ht="15" hidden="false" customHeight="true" outlineLevel="0" collapsed="false">
      <c r="A43" s="125" t="s">
        <v>88</v>
      </c>
      <c r="B43" s="125"/>
      <c r="C43" s="125"/>
      <c r="D43" s="118" t="s">
        <v>40</v>
      </c>
      <c r="E43" s="137"/>
      <c r="F43" s="55"/>
      <c r="G43" s="55"/>
      <c r="H43" s="55"/>
      <c r="I43" s="75"/>
    </row>
    <row r="44" customFormat="false" ht="15" hidden="false" customHeight="false" outlineLevel="0" collapsed="false">
      <c r="A44" s="117" t="n">
        <v>3</v>
      </c>
      <c r="B44" s="117"/>
      <c r="C44" s="117"/>
      <c r="D44" s="118" t="s">
        <v>57</v>
      </c>
      <c r="E44" s="119"/>
      <c r="F44" s="120"/>
      <c r="G44" s="55"/>
      <c r="H44" s="55"/>
      <c r="I44" s="75"/>
    </row>
    <row r="45" customFormat="false" ht="15" hidden="false" customHeight="false" outlineLevel="0" collapsed="false">
      <c r="A45" s="121" t="n">
        <v>32</v>
      </c>
      <c r="B45" s="121"/>
      <c r="C45" s="121"/>
      <c r="D45" s="122" t="s">
        <v>59</v>
      </c>
      <c r="E45" s="54" t="n">
        <v>12057.01</v>
      </c>
      <c r="F45" s="55" t="n">
        <v>20002</v>
      </c>
      <c r="G45" s="55" t="n">
        <v>20325</v>
      </c>
      <c r="H45" s="55" t="n">
        <v>49357</v>
      </c>
      <c r="I45" s="75" t="n">
        <v>65502</v>
      </c>
    </row>
    <row r="46" customFormat="false" ht="22.5" hidden="false" customHeight="false" outlineLevel="0" collapsed="false">
      <c r="A46" s="133" t="n">
        <v>42</v>
      </c>
      <c r="B46" s="124"/>
      <c r="C46" s="112"/>
      <c r="D46" s="122" t="s">
        <v>92</v>
      </c>
      <c r="E46" s="54" t="n">
        <v>45219.06</v>
      </c>
      <c r="F46" s="55" t="n">
        <v>52941.14</v>
      </c>
      <c r="G46" s="55" t="n">
        <v>73867</v>
      </c>
      <c r="H46" s="55" t="n">
        <v>69262</v>
      </c>
      <c r="I46" s="75" t="n">
        <v>69262</v>
      </c>
    </row>
    <row r="47" customFormat="false" ht="33.75" hidden="false" customHeight="false" outlineLevel="0" collapsed="false">
      <c r="A47" s="133" t="n">
        <v>45</v>
      </c>
      <c r="B47" s="124"/>
      <c r="C47" s="112"/>
      <c r="D47" s="122" t="s">
        <v>63</v>
      </c>
      <c r="E47" s="137"/>
      <c r="F47" s="55"/>
      <c r="G47" s="55"/>
      <c r="H47" s="55"/>
      <c r="I47" s="75"/>
    </row>
    <row r="48" customFormat="false" ht="21" hidden="false" customHeight="false" outlineLevel="0" collapsed="false">
      <c r="A48" s="133"/>
      <c r="B48" s="124"/>
      <c r="C48" s="112"/>
      <c r="D48" s="130" t="s">
        <v>94</v>
      </c>
      <c r="E48" s="131" t="n">
        <f aca="false">SUM(E24:E47)</f>
        <v>159025.46</v>
      </c>
      <c r="F48" s="132" t="n">
        <f aca="false">SUM(F24:F47)</f>
        <v>611602.51</v>
      </c>
      <c r="G48" s="49" t="n">
        <f aca="false">SUM(G24:G46)</f>
        <v>616621</v>
      </c>
      <c r="H48" s="49" t="n">
        <f aca="false">SUM(H24:H46)</f>
        <v>215865</v>
      </c>
      <c r="I48" s="74" t="n">
        <f aca="false">SUM(I24:I46)</f>
        <v>222539</v>
      </c>
    </row>
    <row r="49" customFormat="false" ht="15" hidden="false" customHeight="true" outlineLevel="0" collapsed="false">
      <c r="A49" s="111" t="s">
        <v>95</v>
      </c>
      <c r="B49" s="111"/>
      <c r="C49" s="111"/>
      <c r="D49" s="112" t="s">
        <v>96</v>
      </c>
      <c r="E49" s="137"/>
      <c r="F49" s="55"/>
      <c r="G49" s="55"/>
      <c r="H49" s="55"/>
      <c r="I49" s="75"/>
    </row>
    <row r="50" customFormat="false" ht="15" hidden="false" customHeight="true" outlineLevel="0" collapsed="false">
      <c r="A50" s="125" t="s">
        <v>85</v>
      </c>
      <c r="B50" s="125"/>
      <c r="C50" s="125"/>
      <c r="D50" s="118" t="s">
        <v>42</v>
      </c>
      <c r="E50" s="54"/>
      <c r="F50" s="55"/>
      <c r="G50" s="55"/>
      <c r="H50" s="55"/>
      <c r="I50" s="75"/>
    </row>
    <row r="51" customFormat="false" ht="15" hidden="false" customHeight="false" outlineLevel="0" collapsed="false">
      <c r="A51" s="138" t="n">
        <v>3</v>
      </c>
      <c r="B51" s="138"/>
      <c r="C51" s="138"/>
      <c r="D51" s="122" t="s">
        <v>57</v>
      </c>
      <c r="E51" s="119"/>
      <c r="F51" s="120"/>
      <c r="G51" s="55"/>
      <c r="H51" s="55"/>
      <c r="I51" s="55"/>
    </row>
    <row r="52" customFormat="false" ht="15" hidden="false" customHeight="false" outlineLevel="0" collapsed="false">
      <c r="A52" s="121" t="n">
        <v>32</v>
      </c>
      <c r="B52" s="121"/>
      <c r="C52" s="121"/>
      <c r="D52" s="122" t="s">
        <v>59</v>
      </c>
      <c r="E52" s="54" t="n">
        <v>2719.89</v>
      </c>
      <c r="F52" s="54" t="n">
        <v>4552.39</v>
      </c>
      <c r="G52" s="55" t="n">
        <v>3318</v>
      </c>
      <c r="H52" s="55" t="n">
        <v>4500</v>
      </c>
      <c r="I52" s="75" t="n">
        <v>5000</v>
      </c>
    </row>
    <row r="53" customFormat="false" ht="22.5" hidden="false" customHeight="false" outlineLevel="0" collapsed="false">
      <c r="A53" s="133" t="n">
        <v>42</v>
      </c>
      <c r="B53" s="124"/>
      <c r="C53" s="112"/>
      <c r="D53" s="122" t="s">
        <v>92</v>
      </c>
      <c r="E53" s="54" t="n">
        <v>557.43</v>
      </c>
      <c r="F53" s="55" t="n">
        <v>398.17</v>
      </c>
      <c r="G53" s="55"/>
      <c r="H53" s="55"/>
      <c r="I53" s="75"/>
    </row>
    <row r="54" customFormat="false" ht="33.75" hidden="false" customHeight="false" outlineLevel="0" collapsed="false">
      <c r="A54" s="133" t="n">
        <v>45</v>
      </c>
      <c r="B54" s="124"/>
      <c r="C54" s="112"/>
      <c r="D54" s="122" t="s">
        <v>63</v>
      </c>
      <c r="E54" s="135"/>
      <c r="F54" s="136"/>
      <c r="G54" s="55"/>
      <c r="H54" s="55"/>
      <c r="I54" s="75"/>
    </row>
    <row r="55" customFormat="false" ht="21" hidden="false" customHeight="false" outlineLevel="0" collapsed="false">
      <c r="A55" s="121"/>
      <c r="B55" s="121"/>
      <c r="C55" s="121"/>
      <c r="D55" s="130" t="s">
        <v>97</v>
      </c>
      <c r="E55" s="131" t="n">
        <f aca="false">(E52+E53)</f>
        <v>3277.32</v>
      </c>
      <c r="F55" s="132" t="n">
        <f aca="false">(F52+F53)</f>
        <v>4950.56</v>
      </c>
      <c r="G55" s="49" t="n">
        <f aca="false">(G52)</f>
        <v>3318</v>
      </c>
      <c r="H55" s="49" t="n">
        <f aca="false">(H52)</f>
        <v>4500</v>
      </c>
      <c r="I55" s="74" t="n">
        <f aca="false">(I52)</f>
        <v>5000</v>
      </c>
    </row>
    <row r="56" customFormat="false" ht="15" hidden="false" customHeight="false" outlineLevel="0" collapsed="false">
      <c r="A56" s="125"/>
      <c r="B56" s="125"/>
      <c r="C56" s="125"/>
      <c r="D56" s="130" t="s">
        <v>98</v>
      </c>
      <c r="E56" s="48" t="n">
        <f aca="false">(E20+E48+E55)</f>
        <v>591388.76</v>
      </c>
      <c r="F56" s="49" t="n">
        <f aca="false">(F20+F48+F55)</f>
        <v>1083936.99</v>
      </c>
      <c r="G56" s="49" t="n">
        <f aca="false">(G20+G48+G55)</f>
        <v>1147020</v>
      </c>
      <c r="H56" s="49" t="n">
        <f aca="false">(H20+H48+H55)</f>
        <v>750365</v>
      </c>
      <c r="I56" s="74" t="n">
        <f aca="false">(I20+I48+I55)</f>
        <v>762539</v>
      </c>
    </row>
    <row r="57" customFormat="false" ht="15" hidden="false" customHeight="false" outlineLevel="0" collapsed="false">
      <c r="A57" s="139"/>
      <c r="B57" s="139"/>
      <c r="C57" s="139"/>
      <c r="D57" s="140"/>
      <c r="E57" s="95"/>
      <c r="F57" s="96"/>
      <c r="G57" s="99"/>
      <c r="H57" s="99"/>
      <c r="I57" s="141"/>
    </row>
    <row r="58" customFormat="false" ht="15" hidden="false" customHeight="false" outlineLevel="0" collapsed="false">
      <c r="A58" s="142"/>
      <c r="B58" s="142"/>
      <c r="C58" s="142"/>
      <c r="D58" s="140"/>
      <c r="E58" s="95"/>
      <c r="F58" s="96"/>
    </row>
    <row r="59" customFormat="false" ht="15" hidden="false" customHeight="false" outlineLevel="0" collapsed="false">
      <c r="A59" s="0" t="s">
        <v>99</v>
      </c>
    </row>
    <row r="60" customFormat="false" ht="15" hidden="false" customHeight="false" outlineLevel="0" collapsed="false">
      <c r="A60" s="0" t="s">
        <v>100</v>
      </c>
      <c r="G60" s="143"/>
    </row>
    <row r="62" customFormat="false" ht="15" hidden="false" customHeight="false" outlineLevel="0" collapsed="false">
      <c r="A62" s="0" t="s">
        <v>101</v>
      </c>
    </row>
  </sheetData>
  <mergeCells count="39">
    <mergeCell ref="A1:I1"/>
    <mergeCell ref="A3:I3"/>
    <mergeCell ref="A5:C5"/>
    <mergeCell ref="A6:C6"/>
    <mergeCell ref="A7:C7"/>
    <mergeCell ref="A9:C9"/>
    <mergeCell ref="A10:C10"/>
    <mergeCell ref="A12:C12"/>
    <mergeCell ref="A13:C13"/>
    <mergeCell ref="A14:C14"/>
    <mergeCell ref="A15:C15"/>
    <mergeCell ref="A16:C16"/>
    <mergeCell ref="A17:C17"/>
    <mergeCell ref="A18:C18"/>
    <mergeCell ref="A19:C19"/>
    <mergeCell ref="A21:C21"/>
    <mergeCell ref="A22:C22"/>
    <mergeCell ref="A23:C23"/>
    <mergeCell ref="A24:C24"/>
    <mergeCell ref="A27:C27"/>
    <mergeCell ref="A28:C28"/>
    <mergeCell ref="A29:C29"/>
    <mergeCell ref="A32:C32"/>
    <mergeCell ref="A33:C33"/>
    <mergeCell ref="A34:C34"/>
    <mergeCell ref="A38:C38"/>
    <mergeCell ref="A39:C39"/>
    <mergeCell ref="A40:C40"/>
    <mergeCell ref="A43:C43"/>
    <mergeCell ref="A44:C44"/>
    <mergeCell ref="A45:C45"/>
    <mergeCell ref="A49:C49"/>
    <mergeCell ref="A50:C50"/>
    <mergeCell ref="A51:C51"/>
    <mergeCell ref="A52:C52"/>
    <mergeCell ref="A55:C55"/>
    <mergeCell ref="A56:C56"/>
    <mergeCell ref="A57:C57"/>
    <mergeCell ref="A58:C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LibreOffice/6.1.2.1$Windows_X86_64 LibreOffice_project/65905a128db06ba48db947242809d14d3f9a93fe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2022-08-12T12:51:27Z</dcterms:created>
  <dc:creator>Marija Lacković</dc:creator>
  <dc:description/>
  <dc:language>hr-HR</dc:language>
  <cp:lastModifiedBy>Lidija</cp:lastModifiedBy>
  <cp:lastPrinted>2022-11-09T15:56:04Z</cp:lastPrinted>
  <dcterms:modified xsi:type="dcterms:W3CDTF">2022-12-29T15:02:00Z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